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Nastava\2-01. GM2\"/>
    </mc:Choice>
  </mc:AlternateContent>
  <bookViews>
    <workbookView xWindow="122" yWindow="272" windowWidth="15310" windowHeight="11642" tabRatio="777" activeTab="2"/>
  </bookViews>
  <sheets>
    <sheet name="ГМ2 - 17-18, ПРИС. ПРЕДАВАЊА" sheetId="1" r:id="rId1"/>
    <sheet name="ГМ2 - 17-18, ПРИС. ВЈЕЖБЕ" sheetId="2" r:id="rId2"/>
    <sheet name="ГМ2 - 17-18, УКУПНА ЕВИДЕНЦИЈА" sheetId="3" r:id="rId3"/>
  </sheets>
  <calcPr calcId="152511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5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5" i="3"/>
  <c r="D36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AF12" i="2" l="1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11" i="2"/>
  <c r="S28" i="1" l="1"/>
  <c r="S29" i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S37" i="1"/>
  <c r="T37" i="1" s="1"/>
  <c r="U37" i="1" s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5" i="3"/>
  <c r="F28" i="3"/>
  <c r="F29" i="3"/>
  <c r="F30" i="3"/>
  <c r="F31" i="3"/>
  <c r="S36" i="2"/>
  <c r="T36" i="2" s="1"/>
  <c r="U36" i="2" s="1"/>
  <c r="S37" i="2"/>
  <c r="T37" i="2" s="1"/>
  <c r="U37" i="2" s="1"/>
  <c r="S28" i="2"/>
  <c r="T28" i="2" s="1"/>
  <c r="U28" i="2" s="1"/>
  <c r="S29" i="2"/>
  <c r="T29" i="2" s="1"/>
  <c r="U29" i="2" s="1"/>
  <c r="S30" i="2"/>
  <c r="T30" i="2" s="1"/>
  <c r="U30" i="2" s="1"/>
  <c r="S31" i="2"/>
  <c r="S32" i="2"/>
  <c r="T32" i="2" s="1"/>
  <c r="U32" i="2" s="1"/>
  <c r="S33" i="2"/>
  <c r="T33" i="2" s="1"/>
  <c r="U33" i="2" s="1"/>
  <c r="S34" i="2"/>
  <c r="T34" i="2" s="1"/>
  <c r="U34" i="2" s="1"/>
  <c r="S35" i="2"/>
  <c r="T35" i="2" s="1"/>
  <c r="U35" i="2" s="1"/>
  <c r="O31" i="3" l="1"/>
  <c r="T31" i="2"/>
  <c r="U31" i="2" s="1"/>
  <c r="O30" i="3" s="1"/>
  <c r="J10" i="3"/>
  <c r="N11" i="3" l="1"/>
  <c r="N12" i="3"/>
  <c r="N13" i="3"/>
  <c r="N14" i="3"/>
  <c r="N15" i="3"/>
  <c r="N16" i="3"/>
  <c r="N17" i="3"/>
  <c r="N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32" i="3"/>
  <c r="F33" i="3"/>
  <c r="F34" i="3"/>
  <c r="O34" i="3" s="1"/>
  <c r="F35" i="3"/>
  <c r="F36" i="3"/>
  <c r="F10" i="3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11" i="2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T28" i="1"/>
  <c r="U28" i="1" s="1"/>
  <c r="T29" i="1"/>
  <c r="U29" i="1" s="1"/>
  <c r="S11" i="1"/>
  <c r="T11" i="1" s="1"/>
  <c r="O33" i="3" l="1"/>
  <c r="O36" i="3"/>
  <c r="O35" i="3"/>
  <c r="O32" i="3"/>
  <c r="O27" i="3"/>
  <c r="U11" i="1"/>
  <c r="D10" i="3" s="1"/>
  <c r="T27" i="2"/>
  <c r="U27" i="2" s="1"/>
  <c r="O26" i="3" s="1"/>
  <c r="T26" i="2"/>
  <c r="U26" i="2" s="1"/>
  <c r="O25" i="3" s="1"/>
  <c r="T25" i="2"/>
  <c r="U25" i="2" s="1"/>
  <c r="T24" i="2"/>
  <c r="U24" i="2" s="1"/>
  <c r="T23" i="2"/>
  <c r="U23" i="2" s="1"/>
  <c r="O22" i="3" s="1"/>
  <c r="T22" i="2"/>
  <c r="U22" i="2" s="1"/>
  <c r="T21" i="2"/>
  <c r="U21" i="2" s="1"/>
  <c r="T20" i="2"/>
  <c r="U20" i="2" s="1"/>
  <c r="T19" i="2"/>
  <c r="U19" i="2" s="1"/>
  <c r="T18" i="2"/>
  <c r="U18" i="2" s="1"/>
  <c r="O17" i="3" s="1"/>
  <c r="T17" i="2"/>
  <c r="U17" i="2" s="1"/>
  <c r="T16" i="2"/>
  <c r="U16" i="2" s="1"/>
  <c r="T15" i="2"/>
  <c r="U15" i="2" s="1"/>
  <c r="O14" i="3" s="1"/>
  <c r="T14" i="2"/>
  <c r="U14" i="2" s="1"/>
  <c r="T13" i="2"/>
  <c r="U13" i="2" s="1"/>
  <c r="T12" i="2"/>
  <c r="U12" i="2" s="1"/>
  <c r="T11" i="2"/>
  <c r="U11" i="2" s="1"/>
  <c r="E10" i="3" s="1"/>
  <c r="O29" i="3"/>
  <c r="O28" i="3"/>
  <c r="O16" i="3" l="1"/>
  <c r="O24" i="3"/>
  <c r="O19" i="3"/>
  <c r="O12" i="3"/>
  <c r="O20" i="3"/>
  <c r="O11" i="3"/>
  <c r="O21" i="3"/>
  <c r="O13" i="3"/>
  <c r="O15" i="3"/>
  <c r="O23" i="3"/>
  <c r="O18" i="3"/>
  <c r="O10" i="3"/>
</calcChain>
</file>

<file path=xl/sharedStrings.xml><?xml version="1.0" encoding="utf-8"?>
<sst xmlns="http://schemas.openxmlformats.org/spreadsheetml/2006/main" count="398" uniqueCount="158">
  <si>
    <t>УНИВЕРЗИТЕТ У БАЊАЛУЦИ</t>
  </si>
  <si>
    <t>АРХИТЕКТОНСКО-ГРАЂЕВИНСКО-ГЕОДЕТСКИ ФАКУЛТЕТ</t>
  </si>
  <si>
    <t>СТУДИЈСКИ ПРОГРАМ -ГРАЂЕВИНАРСТВО</t>
  </si>
  <si>
    <t>ПРИСУСТВО НА ЧАСОВИМА ПРЕДАВАЊА</t>
  </si>
  <si>
    <t>Р.Б.</t>
  </si>
  <si>
    <t>Презиме и име</t>
  </si>
  <si>
    <t>Б.И.</t>
  </si>
  <si>
    <t>2</t>
  </si>
  <si>
    <t>3</t>
  </si>
  <si>
    <t>4</t>
  </si>
  <si>
    <t>5</t>
  </si>
  <si>
    <t>7.</t>
  </si>
  <si>
    <t>8.</t>
  </si>
  <si>
    <t>12.</t>
  </si>
  <si>
    <t>13</t>
  </si>
  <si>
    <t>14</t>
  </si>
  <si>
    <t>15</t>
  </si>
  <si>
    <t>УКУПНО ПРИСУСТВОВАО</t>
  </si>
  <si>
    <t>УКУПНО ОДУСТВОВАО</t>
  </si>
  <si>
    <t>БРОЈ БОДОВА ИЗ ПРИС. ПРЕДАВАЊИМА</t>
  </si>
  <si>
    <t>Родић Срђан</t>
  </si>
  <si>
    <t>11/15</t>
  </si>
  <si>
    <t>Тадић Павле</t>
  </si>
  <si>
    <t>Јелача Немања</t>
  </si>
  <si>
    <t>Николић Марија</t>
  </si>
  <si>
    <t>40/15</t>
  </si>
  <si>
    <t>ПРИСУСТВО НА ЧАСОВИМА ВЈЕЖБАЊА</t>
  </si>
  <si>
    <t>БРОЈ БОДОВА ИЗ ПРИС. ВЈЕЖБАМА</t>
  </si>
  <si>
    <t>БРОЈ БОДОВА ИЗ АКТИВ. НА ВЈЕЖБАМА</t>
  </si>
  <si>
    <t>адресе студената:</t>
  </si>
  <si>
    <t>ПРЕДАЛИ ГРАФИЧКИ</t>
  </si>
  <si>
    <t>ПРЕДАВАЊА</t>
  </si>
  <si>
    <t>ВЈЕЖБЕ</t>
  </si>
  <si>
    <t>%</t>
  </si>
  <si>
    <t>БОДОВИ</t>
  </si>
  <si>
    <t>+</t>
  </si>
  <si>
    <t>-</t>
  </si>
  <si>
    <t>ГРАФИЧКИ РАД</t>
  </si>
  <si>
    <t>ПРИСУСТВО И АКТИВНОСТ</t>
  </si>
  <si>
    <t>Присуство носи укупно 4 бода (2 бода на присуство на предавањима и 2 бода на присуство на вјежбама)</t>
  </si>
  <si>
    <t>Активност и семинарски рад (као вид додатне активности) носе максимално 6 бодова (бодови усаглашени са професором 25.12.2013. год.)</t>
  </si>
  <si>
    <r>
      <t>ДРУГА година студија, ČETVRTI семестар,</t>
    </r>
    <r>
      <rPr>
        <sz val="12"/>
        <color rgb="FFFF0000"/>
        <rFont val="Times New Roman"/>
        <family val="1"/>
      </rPr>
      <t xml:space="preserve"> 5 ECTS</t>
    </r>
  </si>
  <si>
    <t>ЕВИДЕНЦИЈА О ПРИСУСТВУ НА ЧАСОВИМА ПРЕДАВАЊА ИЗ ГМ2</t>
  </si>
  <si>
    <t>6.</t>
  </si>
  <si>
    <t>9.</t>
  </si>
  <si>
    <t>10.</t>
  </si>
  <si>
    <t>11.</t>
  </si>
  <si>
    <t>11.04.</t>
  </si>
  <si>
    <t>ПРЕДАЛИ ЗАДАТАК</t>
  </si>
  <si>
    <t>ШИФРА 
ПОСТАВКЕ</t>
  </si>
  <si>
    <r>
      <t>ДАТУМИ ДОБИЈАЊА "+" ИЗ АКТИВНОСТИ (</t>
    </r>
    <r>
      <rPr>
        <b/>
        <sz val="10"/>
        <color rgb="FFFF0000"/>
        <rFont val="Times New Roman"/>
        <family val="1"/>
      </rPr>
      <t>предавања</t>
    </r>
    <r>
      <rPr>
        <b/>
        <sz val="10"/>
        <rFont val="Times New Roman"/>
        <family val="1"/>
      </rPr>
      <t xml:space="preserve"> и </t>
    </r>
    <r>
      <rPr>
        <b/>
        <sz val="10"/>
        <color theme="4"/>
        <rFont val="Times New Roman"/>
        <family val="1"/>
      </rPr>
      <t>вјежбе</t>
    </r>
    <r>
      <rPr>
        <b/>
        <sz val="10"/>
        <rFont val="Times New Roman"/>
        <family val="1"/>
      </rPr>
      <t>)</t>
    </r>
  </si>
  <si>
    <t>M16</t>
  </si>
  <si>
    <t>M15</t>
  </si>
  <si>
    <t>M10</t>
  </si>
  <si>
    <t>M11</t>
  </si>
  <si>
    <t>M12</t>
  </si>
  <si>
    <t>M19</t>
  </si>
  <si>
    <t>M14</t>
  </si>
  <si>
    <t>M13</t>
  </si>
  <si>
    <t>M17</t>
  </si>
  <si>
    <t>ЗАДАТАК - малтери                                                        (max 5 бодова)</t>
  </si>
  <si>
    <t>ГРАФИЧКИ РАД - агрегат                                                        (обавезан, max 15 бодова)</t>
  </si>
  <si>
    <t xml:space="preserve">УКУПНО ПРЕДИСПИТНЕ ОБАВЕЗЕ                                              (max 30 бодова)             </t>
  </si>
  <si>
    <t>ПРИСУСТВО (max 4 бода)</t>
  </si>
  <si>
    <t>АКТИВНОСТ                        (max 6 бодова)</t>
  </si>
  <si>
    <t>16.05.</t>
  </si>
  <si>
    <t>M18</t>
  </si>
  <si>
    <t>Смиљанић Владимир</t>
  </si>
  <si>
    <t>Јоргић Наташа</t>
  </si>
  <si>
    <t>Вукојевић Милана</t>
  </si>
  <si>
    <t>Боснић Драгана</t>
  </si>
  <si>
    <t>Николић Сандра</t>
  </si>
  <si>
    <t>Ђурић Јована</t>
  </si>
  <si>
    <t>Малешевић Саво</t>
  </si>
  <si>
    <t>Грабљић Ђорђе</t>
  </si>
  <si>
    <t>Шкребић Сара</t>
  </si>
  <si>
    <t>Стојчић Николина</t>
  </si>
  <si>
    <t>Јокановић Сања</t>
  </si>
  <si>
    <t>Чивчић Стефан</t>
  </si>
  <si>
    <t>Малић Кристина</t>
  </si>
  <si>
    <t>Станишљевић Зорица</t>
  </si>
  <si>
    <t>Паровић Ратко</t>
  </si>
  <si>
    <t>Ерић Александра</t>
  </si>
  <si>
    <t>Вуковић Ђорђе</t>
  </si>
  <si>
    <t>Њежић Стефан</t>
  </si>
  <si>
    <t>Јаћимовић Давид</t>
  </si>
  <si>
    <t>Хрвач Богдан</t>
  </si>
  <si>
    <t>Вукић Тања</t>
  </si>
  <si>
    <t>Васић Горан</t>
  </si>
  <si>
    <t>Тодоровић Милица</t>
  </si>
  <si>
    <t>01/17</t>
  </si>
  <si>
    <t>03/17</t>
  </si>
  <si>
    <t>04/17</t>
  </si>
  <si>
    <t>05/17</t>
  </si>
  <si>
    <t>06/17</t>
  </si>
  <si>
    <t>08/17</t>
  </si>
  <si>
    <t>10/17</t>
  </si>
  <si>
    <t>11/17</t>
  </si>
  <si>
    <t>12/17</t>
  </si>
  <si>
    <t>13/17</t>
  </si>
  <si>
    <t>14/17</t>
  </si>
  <si>
    <t>18/17</t>
  </si>
  <si>
    <t>20/17</t>
  </si>
  <si>
    <t>21/17</t>
  </si>
  <si>
    <t>22/17</t>
  </si>
  <si>
    <t>26/17</t>
  </si>
  <si>
    <t>27/17</t>
  </si>
  <si>
    <t>28/17</t>
  </si>
  <si>
    <t>30/17</t>
  </si>
  <si>
    <t>31/17</t>
  </si>
  <si>
    <t xml:space="preserve"> 08/16</t>
  </si>
  <si>
    <t xml:space="preserve"> 19/15</t>
  </si>
  <si>
    <t xml:space="preserve"> 23/14</t>
  </si>
  <si>
    <t xml:space="preserve"> 45/13</t>
  </si>
  <si>
    <t>Школска година 2018/2019</t>
  </si>
  <si>
    <t>M25</t>
  </si>
  <si>
    <t>M24</t>
  </si>
  <si>
    <t>M23</t>
  </si>
  <si>
    <t>M22</t>
  </si>
  <si>
    <t>M20</t>
  </si>
  <si>
    <t>M21</t>
  </si>
  <si>
    <t>M09</t>
  </si>
  <si>
    <t>M08</t>
  </si>
  <si>
    <t>M07</t>
  </si>
  <si>
    <t>M06</t>
  </si>
  <si>
    <t>M05</t>
  </si>
  <si>
    <t>M04</t>
  </si>
  <si>
    <t xml:space="preserve"> 31/15</t>
  </si>
  <si>
    <t>М3</t>
  </si>
  <si>
    <t>М2</t>
  </si>
  <si>
    <t>М1</t>
  </si>
  <si>
    <t>27.02.</t>
  </si>
  <si>
    <t>06.03.</t>
  </si>
  <si>
    <t>13.03.</t>
  </si>
  <si>
    <t>19.03.</t>
  </si>
  <si>
    <t>26.03.</t>
  </si>
  <si>
    <t>03.04.</t>
  </si>
  <si>
    <t>24.04.</t>
  </si>
  <si>
    <t>17.04.</t>
  </si>
  <si>
    <t>08.05.</t>
  </si>
  <si>
    <t>22.05.</t>
  </si>
  <si>
    <t>28.05.</t>
  </si>
  <si>
    <t>05.06.</t>
  </si>
  <si>
    <t>18.03.</t>
  </si>
  <si>
    <t>02.04.</t>
  </si>
  <si>
    <t>M28</t>
  </si>
  <si>
    <t>12.06.</t>
  </si>
  <si>
    <t>13.06.</t>
  </si>
  <si>
    <t>06.06.</t>
  </si>
  <si>
    <t>26.03..</t>
  </si>
  <si>
    <t>ЕВИДЕНЦИЈА О ПРИСУСТВУ НА ЧАСОВИМА ВЈЕЖБАЊА ИЗ ГМ2</t>
  </si>
  <si>
    <t xml:space="preserve">УКУПНА ЕВИДЕНЦИЈА </t>
  </si>
  <si>
    <t>- бодови од ранијих година</t>
  </si>
  <si>
    <t>- имају услов за упис</t>
  </si>
  <si>
    <t>mail- адресе студената из генерације 2018/2019:</t>
  </si>
  <si>
    <t xml:space="preserve">Датум добијања поставке гр. рада </t>
  </si>
  <si>
    <t>Термин предаје гр. Рада</t>
  </si>
  <si>
    <t>Графички рад носи укупно 15 бодова (бодови усаглашени са професорима 21.01.2013. год.)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</si>
</sst>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rgb="FFC0000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theme="3" tint="-0.249977111117893"/>
      <name val="Times New Roman"/>
      <family val="1"/>
    </font>
    <font>
      <b/>
      <i/>
      <sz val="12"/>
      <color theme="3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sz val="16"/>
      <color rgb="FFC00000"/>
      <name val="Times New Roman"/>
      <family val="1"/>
    </font>
    <font>
      <sz val="9"/>
      <name val="Times New Roman"/>
      <family val="1"/>
    </font>
    <font>
      <sz val="8"/>
      <color rgb="FF00B050"/>
      <name val="Times New Roman"/>
      <family val="1"/>
    </font>
    <font>
      <sz val="8"/>
      <color rgb="FFC00000"/>
      <name val="Times New Roman"/>
      <family val="1"/>
    </font>
    <font>
      <sz val="8"/>
      <color rgb="FFFF0000"/>
      <name val="Times New Roman"/>
      <family val="1"/>
    </font>
    <font>
      <sz val="12"/>
      <color theme="3"/>
      <name val="Times New Roman"/>
      <family val="1"/>
    </font>
    <font>
      <sz val="12"/>
      <color rgb="FF00B050"/>
      <name val="Times New Roman"/>
      <family val="1"/>
    </font>
    <font>
      <sz val="12"/>
      <color theme="6" tint="-0.49998474074526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color theme="6" tint="-0.499984740745262"/>
      <name val="Times New Roman"/>
      <family val="1"/>
    </font>
    <font>
      <b/>
      <u/>
      <sz val="12"/>
      <color rgb="FF7030A0"/>
      <name val="Times New Roman"/>
      <family val="1"/>
    </font>
    <font>
      <sz val="11"/>
      <color theme="10"/>
      <name val="Calibri"/>
      <family val="2"/>
    </font>
    <font>
      <sz val="8"/>
      <color theme="2" tint="-0.89999084444715716"/>
      <name val="Times New Roman"/>
      <family val="1"/>
    </font>
    <font>
      <sz val="8"/>
      <color theme="3" tint="0.39997558519241921"/>
      <name val="Times New Roman"/>
      <family val="1"/>
    </font>
    <font>
      <b/>
      <sz val="10"/>
      <color theme="4"/>
      <name val="Times New Roman"/>
      <family val="1"/>
    </font>
    <font>
      <sz val="8"/>
      <color theme="4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" fillId="0" borderId="0" xfId="1"/>
    <xf numFmtId="49" fontId="3" fillId="0" borderId="0" xfId="1" applyNumberFormat="1" applyFont="1" applyBorder="1" applyAlignment="1">
      <alignment horizontal="left" vertical="top" indent="1"/>
    </xf>
    <xf numFmtId="49" fontId="3" fillId="0" borderId="0" xfId="1" applyNumberFormat="1" applyFont="1" applyBorder="1" applyAlignment="1">
      <alignment horizontal="center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/>
    <xf numFmtId="49" fontId="12" fillId="0" borderId="0" xfId="1" applyNumberFormat="1" applyFont="1" applyFill="1" applyBorder="1" applyAlignment="1">
      <alignment horizontal="center"/>
    </xf>
    <xf numFmtId="0" fontId="13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3" fillId="0" borderId="0" xfId="1" applyFont="1"/>
    <xf numFmtId="0" fontId="17" fillId="0" borderId="0" xfId="1" applyFont="1"/>
    <xf numFmtId="0" fontId="3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Fill="1" applyBorder="1"/>
    <xf numFmtId="0" fontId="19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17" fillId="0" borderId="0" xfId="1" applyFont="1"/>
    <xf numFmtId="0" fontId="3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5" fillId="3" borderId="27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Border="1"/>
    <xf numFmtId="49" fontId="25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top" indent="1"/>
    </xf>
    <xf numFmtId="49" fontId="3" fillId="0" borderId="0" xfId="1" applyNumberFormat="1" applyFont="1" applyFill="1" applyBorder="1" applyAlignment="1">
      <alignment horizontal="center" vertical="top"/>
    </xf>
    <xf numFmtId="0" fontId="26" fillId="0" borderId="0" xfId="1" applyFont="1" applyFill="1" applyBorder="1" applyAlignment="1">
      <alignment horizontal="center" vertical="center"/>
    </xf>
    <xf numFmtId="14" fontId="26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7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4" fontId="24" fillId="0" borderId="1" xfId="1" applyNumberFormat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14" fontId="35" fillId="0" borderId="1" xfId="1" applyNumberFormat="1" applyFont="1" applyFill="1" applyBorder="1" applyAlignment="1">
      <alignment horizontal="center"/>
    </xf>
    <xf numFmtId="14" fontId="22" fillId="0" borderId="1" xfId="1" applyNumberFormat="1" applyFont="1" applyFill="1" applyBorder="1" applyAlignment="1">
      <alignment horizontal="center"/>
    </xf>
    <xf numFmtId="14" fontId="22" fillId="0" borderId="2" xfId="1" applyNumberFormat="1" applyFont="1" applyFill="1" applyBorder="1" applyAlignment="1">
      <alignment horizontal="center"/>
    </xf>
    <xf numFmtId="14" fontId="24" fillId="0" borderId="2" xfId="1" applyNumberFormat="1" applyFont="1" applyFill="1" applyBorder="1" applyAlignment="1">
      <alignment horizontal="center"/>
    </xf>
    <xf numFmtId="14" fontId="23" fillId="0" borderId="14" xfId="1" applyNumberFormat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35" fillId="0" borderId="11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2" fillId="0" borderId="0" xfId="1"/>
    <xf numFmtId="0" fontId="3" fillId="0" borderId="0" xfId="1" applyFont="1"/>
    <xf numFmtId="0" fontId="18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Fill="1" applyBorder="1"/>
    <xf numFmtId="0" fontId="19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/>
    </xf>
    <xf numFmtId="0" fontId="32" fillId="0" borderId="0" xfId="1" applyFont="1" applyFill="1" applyBorder="1" applyAlignment="1">
      <alignment horizontal="left" indent="1"/>
    </xf>
    <xf numFmtId="49" fontId="16" fillId="0" borderId="0" xfId="1" applyNumberFormat="1" applyFont="1" applyFill="1" applyBorder="1" applyAlignment="1">
      <alignment horizontal="left" vertical="top" indent="1"/>
    </xf>
    <xf numFmtId="0" fontId="3" fillId="0" borderId="0" xfId="1" applyFont="1" applyFill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3" fillId="4" borderId="4" xfId="1" applyFont="1" applyFill="1" applyBorder="1"/>
    <xf numFmtId="0" fontId="3" fillId="4" borderId="5" xfId="1" applyFont="1" applyFill="1" applyBorder="1"/>
    <xf numFmtId="0" fontId="3" fillId="4" borderId="0" xfId="1" applyFont="1" applyFill="1" applyBorder="1"/>
    <xf numFmtId="0" fontId="3" fillId="4" borderId="6" xfId="1" applyFont="1" applyFill="1" applyBorder="1"/>
    <xf numFmtId="0" fontId="3" fillId="4" borderId="7" xfId="1" applyFont="1" applyFill="1" applyBorder="1"/>
    <xf numFmtId="0" fontId="3" fillId="4" borderId="8" xfId="1" applyFont="1" applyFill="1" applyBorder="1"/>
    <xf numFmtId="0" fontId="3" fillId="4" borderId="31" xfId="1" applyFont="1" applyFill="1" applyBorder="1"/>
    <xf numFmtId="0" fontId="3" fillId="4" borderId="35" xfId="1" applyFont="1" applyFill="1" applyBorder="1"/>
    <xf numFmtId="0" fontId="3" fillId="4" borderId="36" xfId="1" applyFont="1" applyFill="1" applyBorder="1"/>
    <xf numFmtId="49" fontId="3" fillId="0" borderId="0" xfId="1" applyNumberFormat="1" applyFont="1" applyBorder="1" applyAlignment="1">
      <alignment horizontal="center"/>
    </xf>
    <xf numFmtId="0" fontId="18" fillId="0" borderId="20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4" fontId="24" fillId="0" borderId="14" xfId="1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4" fontId="24" fillId="0" borderId="23" xfId="1" applyNumberFormat="1" applyFont="1" applyFill="1" applyBorder="1" applyAlignment="1">
      <alignment horizontal="center"/>
    </xf>
    <xf numFmtId="0" fontId="30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17" xfId="1" applyNumberFormat="1" applyFont="1" applyFill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/>
    </xf>
    <xf numFmtId="49" fontId="3" fillId="0" borderId="29" xfId="1" applyNumberFormat="1" applyFont="1" applyBorder="1" applyAlignment="1">
      <alignment horizontal="center"/>
    </xf>
    <xf numFmtId="49" fontId="3" fillId="0" borderId="28" xfId="1" applyNumberFormat="1" applyFont="1" applyBorder="1" applyAlignment="1">
      <alignment horizontal="center"/>
    </xf>
    <xf numFmtId="0" fontId="3" fillId="0" borderId="14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8" fillId="0" borderId="0" xfId="1" applyFont="1"/>
    <xf numFmtId="0" fontId="16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9" fontId="3" fillId="0" borderId="40" xfId="1" applyNumberFormat="1" applyFont="1" applyBorder="1" applyAlignment="1">
      <alignment horizontal="center"/>
    </xf>
    <xf numFmtId="0" fontId="18" fillId="0" borderId="47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3" fillId="0" borderId="48" xfId="1" applyNumberFormat="1" applyFont="1" applyBorder="1" applyAlignment="1">
      <alignment horizontal="center"/>
    </xf>
    <xf numFmtId="0" fontId="18" fillId="0" borderId="45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38" fillId="0" borderId="14" xfId="1" applyFont="1" applyFill="1" applyBorder="1" applyAlignment="1">
      <alignment horizontal="center"/>
    </xf>
    <xf numFmtId="14" fontId="38" fillId="0" borderId="1" xfId="1" applyNumberFormat="1" applyFont="1" applyFill="1" applyBorder="1" applyAlignment="1">
      <alignment horizontal="center"/>
    </xf>
    <xf numFmtId="0" fontId="38" fillId="0" borderId="23" xfId="1" applyFont="1" applyFill="1" applyBorder="1" applyAlignment="1">
      <alignment horizontal="center"/>
    </xf>
    <xf numFmtId="0" fontId="38" fillId="0" borderId="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14" fontId="38" fillId="0" borderId="11" xfId="1" applyNumberFormat="1" applyFont="1" applyFill="1" applyBorder="1" applyAlignment="1">
      <alignment horizontal="center"/>
    </xf>
    <xf numFmtId="0" fontId="38" fillId="0" borderId="1" xfId="1" applyFont="1" applyFill="1" applyBorder="1" applyAlignment="1">
      <alignment horizontal="center"/>
    </xf>
    <xf numFmtId="14" fontId="38" fillId="0" borderId="14" xfId="1" applyNumberFormat="1" applyFont="1" applyFill="1" applyBorder="1" applyAlignment="1">
      <alignment horizontal="center"/>
    </xf>
    <xf numFmtId="0" fontId="5" fillId="0" borderId="0" xfId="2" applyFill="1" applyBorder="1" applyAlignment="1" applyProtection="1">
      <alignment horizontal="left" vertical="center"/>
    </xf>
    <xf numFmtId="0" fontId="34" fillId="0" borderId="0" xfId="2" applyFont="1" applyFill="1" applyBorder="1" applyAlignment="1" applyProtection="1">
      <alignment horizontal="left" vertical="center"/>
    </xf>
    <xf numFmtId="0" fontId="3" fillId="0" borderId="0" xfId="1" applyFont="1" applyFill="1" applyBorder="1" applyAlignment="1"/>
    <xf numFmtId="0" fontId="0" fillId="0" borderId="0" xfId="0" applyFill="1"/>
    <xf numFmtId="0" fontId="3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/>
    <xf numFmtId="49" fontId="42" fillId="0" borderId="0" xfId="1" applyNumberFormat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 vertical="center"/>
    </xf>
    <xf numFmtId="1" fontId="42" fillId="0" borderId="0" xfId="1" applyNumberFormat="1" applyFont="1" applyFill="1" applyBorder="1" applyAlignment="1">
      <alignment horizontal="center" vertical="center"/>
    </xf>
    <xf numFmtId="2" fontId="42" fillId="0" borderId="0" xfId="1" applyNumberFormat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left"/>
    </xf>
    <xf numFmtId="0" fontId="18" fillId="4" borderId="0" xfId="1" applyFont="1" applyFill="1" applyBorder="1" applyAlignment="1">
      <alignment horizontal="left"/>
    </xf>
    <xf numFmtId="0" fontId="18" fillId="4" borderId="35" xfId="1" applyFont="1" applyFill="1" applyBorder="1" applyAlignment="1">
      <alignment horizontal="left"/>
    </xf>
    <xf numFmtId="0" fontId="16" fillId="4" borderId="6" xfId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0" fillId="6" borderId="0" xfId="0" applyFill="1"/>
    <xf numFmtId="0" fontId="0" fillId="0" borderId="0" xfId="0" quotePrefix="1"/>
    <xf numFmtId="0" fontId="0" fillId="5" borderId="0" xfId="0" applyFill="1"/>
    <xf numFmtId="0" fontId="30" fillId="0" borderId="30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15" fillId="0" borderId="29" xfId="1" applyNumberFormat="1" applyFont="1" applyFill="1" applyBorder="1" applyAlignment="1">
      <alignment horizontal="center"/>
    </xf>
    <xf numFmtId="2" fontId="15" fillId="0" borderId="28" xfId="1" applyNumberFormat="1" applyFont="1" applyFill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43" fillId="0" borderId="21" xfId="0" applyFont="1" applyFill="1" applyBorder="1" applyAlignment="1">
      <alignment horizontal="left" vertical="center" indent="1"/>
    </xf>
    <xf numFmtId="0" fontId="43" fillId="0" borderId="23" xfId="0" applyFont="1" applyBorder="1" applyAlignment="1">
      <alignment horizontal="left" vertical="center" indent="1"/>
    </xf>
    <xf numFmtId="0" fontId="43" fillId="0" borderId="23" xfId="0" applyFont="1" applyFill="1" applyBorder="1" applyAlignment="1">
      <alignment horizontal="left" vertical="center" indent="1"/>
    </xf>
    <xf numFmtId="0" fontId="43" fillId="0" borderId="22" xfId="0" applyFont="1" applyBorder="1" applyAlignment="1">
      <alignment horizontal="left" vertical="center" indent="1"/>
    </xf>
    <xf numFmtId="0" fontId="3" fillId="0" borderId="1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1" fontId="18" fillId="0" borderId="1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2" fontId="15" fillId="0" borderId="27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39" fillId="0" borderId="14" xfId="1" applyFont="1" applyFill="1" applyBorder="1" applyAlignment="1">
      <alignment horizontal="center"/>
    </xf>
    <xf numFmtId="0" fontId="18" fillId="3" borderId="27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15" fillId="3" borderId="28" xfId="1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indent="1"/>
    </xf>
    <xf numFmtId="0" fontId="39" fillId="0" borderId="32" xfId="1" applyFont="1" applyFill="1" applyBorder="1" applyAlignment="1">
      <alignment horizontal="center"/>
    </xf>
    <xf numFmtId="0" fontId="39" fillId="0" borderId="45" xfId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 vertical="center"/>
    </xf>
    <xf numFmtId="0" fontId="39" fillId="0" borderId="23" xfId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 vertical="center"/>
    </xf>
    <xf numFmtId="2" fontId="3" fillId="0" borderId="18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left" vertical="center" indent="1"/>
    </xf>
    <xf numFmtId="49" fontId="7" fillId="0" borderId="18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/>
    </xf>
    <xf numFmtId="14" fontId="35" fillId="0" borderId="41" xfId="1" applyNumberFormat="1" applyFont="1" applyFill="1" applyBorder="1" applyAlignment="1">
      <alignment horizontal="center"/>
    </xf>
    <xf numFmtId="14" fontId="24" fillId="0" borderId="11" xfId="1" applyNumberFormat="1" applyFont="1" applyFill="1" applyBorder="1" applyAlignment="1">
      <alignment horizontal="center"/>
    </xf>
    <xf numFmtId="14" fontId="38" fillId="0" borderId="43" xfId="1" applyNumberFormat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14" fontId="38" fillId="0" borderId="41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8" fillId="2" borderId="27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29" fillId="2" borderId="40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30" fillId="0" borderId="5" xfId="1" applyFont="1" applyBorder="1" applyAlignment="1"/>
    <xf numFmtId="0" fontId="30" fillId="0" borderId="6" xfId="1" applyFont="1" applyBorder="1" applyAlignment="1"/>
    <xf numFmtId="0" fontId="30" fillId="0" borderId="0" xfId="1" applyFont="1" applyBorder="1" applyAlignment="1"/>
    <xf numFmtId="0" fontId="29" fillId="0" borderId="11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28" fillId="4" borderId="27" xfId="1" applyFont="1" applyFill="1" applyBorder="1" applyAlignment="1">
      <alignment horizontal="center" vertical="center" wrapText="1"/>
    </xf>
    <xf numFmtId="0" fontId="28" fillId="4" borderId="28" xfId="1" applyFont="1" applyFill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24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 wrapText="1"/>
    </xf>
    <xf numFmtId="0" fontId="29" fillId="0" borderId="27" xfId="1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left"/>
    </xf>
    <xf numFmtId="0" fontId="18" fillId="4" borderId="0" xfId="1" applyFont="1" applyFill="1" applyBorder="1" applyAlignment="1">
      <alignment horizontal="left"/>
    </xf>
    <xf numFmtId="0" fontId="18" fillId="4" borderId="35" xfId="1" applyFont="1" applyFill="1" applyBorder="1" applyAlignment="1">
      <alignment horizontal="left"/>
    </xf>
    <xf numFmtId="0" fontId="33" fillId="4" borderId="6" xfId="1" applyFont="1" applyFill="1" applyBorder="1" applyAlignment="1">
      <alignment horizontal="left"/>
    </xf>
    <xf numFmtId="0" fontId="33" fillId="4" borderId="0" xfId="1" applyFont="1" applyFill="1" applyBorder="1" applyAlignment="1">
      <alignment horizontal="left"/>
    </xf>
    <xf numFmtId="0" fontId="30" fillId="0" borderId="19" xfId="1" applyFont="1" applyBorder="1" applyAlignment="1">
      <alignment horizontal="center" vertical="center" wrapText="1"/>
    </xf>
    <xf numFmtId="0" fontId="30" fillId="0" borderId="20" xfId="1" applyFont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6" fillId="4" borderId="35" xfId="1" applyFont="1" applyFill="1" applyBorder="1" applyAlignment="1">
      <alignment horizontal="left"/>
    </xf>
    <xf numFmtId="0" fontId="30" fillId="0" borderId="21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 wrapText="1"/>
    </xf>
    <xf numFmtId="0" fontId="21" fillId="7" borderId="42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3" fillId="8" borderId="16" xfId="1" applyFont="1" applyFill="1" applyBorder="1" applyAlignment="1">
      <alignment horizontal="center" vertical="center"/>
    </xf>
    <xf numFmtId="0" fontId="3" fillId="8" borderId="30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2" fontId="3" fillId="8" borderId="30" xfId="1" applyNumberFormat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80" zoomScaleNormal="80" workbookViewId="0">
      <selection activeCell="F23" sqref="F23"/>
    </sheetView>
  </sheetViews>
  <sheetFormatPr defaultRowHeight="14.3" x14ac:dyDescent="0.25"/>
  <cols>
    <col min="2" max="2" width="38.625" customWidth="1"/>
    <col min="19" max="20" width="15.625" customWidth="1"/>
    <col min="21" max="21" width="20.625" customWidth="1"/>
  </cols>
  <sheetData>
    <row r="1" spans="1:21" ht="15.65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65" x14ac:dyDescent="0.25">
      <c r="A2" s="10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65" x14ac:dyDescent="0.25">
      <c r="A3" s="10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.1" x14ac:dyDescent="0.25">
      <c r="A4" s="18"/>
      <c r="B4" s="67"/>
      <c r="C4" s="67"/>
      <c r="D4" s="135" t="s">
        <v>42</v>
      </c>
      <c r="E4" s="144"/>
      <c r="F4" s="144"/>
      <c r="G4" s="144"/>
      <c r="H4" s="144"/>
      <c r="I4" s="144"/>
      <c r="J4" s="144"/>
      <c r="K4" s="144"/>
      <c r="L4" s="144"/>
      <c r="M4" s="144"/>
      <c r="N4" s="67"/>
      <c r="O4" s="67"/>
      <c r="P4" s="67"/>
      <c r="Q4" s="67"/>
      <c r="R4" s="67"/>
      <c r="S4" s="67"/>
      <c r="T4" s="67"/>
      <c r="U4" s="67"/>
    </row>
    <row r="5" spans="1:21" ht="15.65" x14ac:dyDescent="0.25">
      <c r="A5" s="10" t="s">
        <v>41</v>
      </c>
      <c r="B5" s="1"/>
      <c r="C5" s="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65" x14ac:dyDescent="0.25">
      <c r="A6" s="10" t="s">
        <v>114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9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3" thickBot="1" x14ac:dyDescent="0.3">
      <c r="A8" s="1"/>
      <c r="B8" s="1"/>
      <c r="C8" s="1"/>
      <c r="D8" s="227" t="s">
        <v>3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  <c r="S8" s="1"/>
      <c r="T8" s="1"/>
      <c r="U8" s="1"/>
    </row>
    <row r="9" spans="1:21" ht="15.65" customHeight="1" x14ac:dyDescent="0.25">
      <c r="A9" s="231" t="s">
        <v>4</v>
      </c>
      <c r="B9" s="233" t="s">
        <v>5</v>
      </c>
      <c r="C9" s="235" t="s">
        <v>6</v>
      </c>
      <c r="D9" s="20">
        <v>1</v>
      </c>
      <c r="E9" s="21" t="s">
        <v>7</v>
      </c>
      <c r="F9" s="22" t="s">
        <v>8</v>
      </c>
      <c r="G9" s="22" t="s">
        <v>9</v>
      </c>
      <c r="H9" s="22" t="s">
        <v>10</v>
      </c>
      <c r="I9" s="21" t="s">
        <v>43</v>
      </c>
      <c r="J9" s="21" t="s">
        <v>11</v>
      </c>
      <c r="K9" s="21" t="s">
        <v>12</v>
      </c>
      <c r="L9" s="22" t="s">
        <v>44</v>
      </c>
      <c r="M9" s="21" t="s">
        <v>45</v>
      </c>
      <c r="N9" s="21" t="s">
        <v>46</v>
      </c>
      <c r="O9" s="22" t="s">
        <v>13</v>
      </c>
      <c r="P9" s="22" t="s">
        <v>14</v>
      </c>
      <c r="Q9" s="22" t="s">
        <v>15</v>
      </c>
      <c r="R9" s="23" t="s">
        <v>16</v>
      </c>
      <c r="S9" s="242" t="s">
        <v>17</v>
      </c>
      <c r="T9" s="244" t="s">
        <v>18</v>
      </c>
      <c r="U9" s="279" t="s">
        <v>19</v>
      </c>
    </row>
    <row r="10" spans="1:21" ht="14.95" thickBot="1" x14ac:dyDescent="0.3">
      <c r="A10" s="232"/>
      <c r="B10" s="234"/>
      <c r="C10" s="236"/>
      <c r="D10" s="24" t="s">
        <v>131</v>
      </c>
      <c r="E10" s="26" t="s">
        <v>132</v>
      </c>
      <c r="F10" s="25" t="s">
        <v>133</v>
      </c>
      <c r="G10" s="25" t="s">
        <v>143</v>
      </c>
      <c r="H10" s="25" t="s">
        <v>135</v>
      </c>
      <c r="I10" s="25" t="s">
        <v>144</v>
      </c>
      <c r="J10" s="26" t="s">
        <v>47</v>
      </c>
      <c r="K10" s="26" t="s">
        <v>138</v>
      </c>
      <c r="L10" s="26" t="s">
        <v>137</v>
      </c>
      <c r="M10" s="26" t="s">
        <v>139</v>
      </c>
      <c r="N10" s="26" t="s">
        <v>65</v>
      </c>
      <c r="O10" s="26" t="s">
        <v>140</v>
      </c>
      <c r="P10" s="25" t="s">
        <v>141</v>
      </c>
      <c r="Q10" s="25" t="s">
        <v>142</v>
      </c>
      <c r="R10" s="27" t="s">
        <v>146</v>
      </c>
      <c r="S10" s="243"/>
      <c r="T10" s="245"/>
      <c r="U10" s="280"/>
    </row>
    <row r="11" spans="1:21" ht="15.65" x14ac:dyDescent="0.25">
      <c r="A11" s="120">
        <v>1</v>
      </c>
      <c r="B11" s="185" t="s">
        <v>67</v>
      </c>
      <c r="C11" s="114" t="s">
        <v>90</v>
      </c>
      <c r="D11" s="111">
        <v>1</v>
      </c>
      <c r="E11" s="190">
        <v>1</v>
      </c>
      <c r="F11" s="111">
        <v>1</v>
      </c>
      <c r="G11" s="111">
        <v>1</v>
      </c>
      <c r="H11" s="111">
        <v>1</v>
      </c>
      <c r="I11" s="111">
        <v>1</v>
      </c>
      <c r="J11" s="111">
        <v>1</v>
      </c>
      <c r="K11" s="111">
        <v>0</v>
      </c>
      <c r="L11" s="111">
        <v>1</v>
      </c>
      <c r="M11" s="111">
        <v>1</v>
      </c>
      <c r="N11" s="111">
        <v>1</v>
      </c>
      <c r="O11" s="111">
        <v>1</v>
      </c>
      <c r="P11" s="111">
        <v>1</v>
      </c>
      <c r="Q11" s="111">
        <v>1</v>
      </c>
      <c r="R11" s="140">
        <v>1</v>
      </c>
      <c r="S11" s="125">
        <f>SUM(D11:R11)</f>
        <v>14</v>
      </c>
      <c r="T11" s="126">
        <f>15-S11</f>
        <v>1</v>
      </c>
      <c r="U11" s="70">
        <f>IF(T11&lt;=1,2,IF(T11&lt;=2,1.5,IF(T11&lt;=4,1,IF(T11&lt;=5,0.5,IF(T11&lt;=7,0,"нема право")))))</f>
        <v>2</v>
      </c>
    </row>
    <row r="12" spans="1:21" ht="15.65" x14ac:dyDescent="0.25">
      <c r="A12" s="128">
        <v>2</v>
      </c>
      <c r="B12" s="186" t="s">
        <v>68</v>
      </c>
      <c r="C12" s="115" t="s">
        <v>91</v>
      </c>
      <c r="D12" s="63">
        <v>1</v>
      </c>
      <c r="E12" s="77">
        <v>1</v>
      </c>
      <c r="F12" s="63">
        <v>1</v>
      </c>
      <c r="G12" s="63">
        <v>1</v>
      </c>
      <c r="H12" s="63">
        <v>1</v>
      </c>
      <c r="I12" s="63">
        <v>1</v>
      </c>
      <c r="J12" s="63">
        <v>1</v>
      </c>
      <c r="K12" s="63">
        <v>1</v>
      </c>
      <c r="L12" s="63">
        <v>1</v>
      </c>
      <c r="M12" s="63">
        <v>1</v>
      </c>
      <c r="N12" s="63">
        <v>1</v>
      </c>
      <c r="O12" s="63">
        <v>1</v>
      </c>
      <c r="P12" s="63">
        <v>0</v>
      </c>
      <c r="Q12" s="63">
        <v>1</v>
      </c>
      <c r="R12" s="99">
        <v>1</v>
      </c>
      <c r="S12" s="68">
        <f t="shared" ref="S12:S37" si="0">SUM(D12:R12)</f>
        <v>14</v>
      </c>
      <c r="T12" s="69">
        <f t="shared" ref="T12:T37" si="1">15-S12</f>
        <v>1</v>
      </c>
      <c r="U12" s="71">
        <f t="shared" ref="U12:U37" si="2">IF(T12&lt;=1,2,IF(T12&lt;=2,1.5,IF(T12&lt;=4,1,IF(T12&lt;=5,0.5,IF(T12&lt;=7,0,"нема право")))))</f>
        <v>2</v>
      </c>
    </row>
    <row r="13" spans="1:21" ht="15.65" x14ac:dyDescent="0.25">
      <c r="A13" s="128">
        <v>3</v>
      </c>
      <c r="B13" s="186" t="s">
        <v>69</v>
      </c>
      <c r="C13" s="115" t="s">
        <v>92</v>
      </c>
      <c r="D13" s="63">
        <v>1</v>
      </c>
      <c r="E13" s="77">
        <v>1</v>
      </c>
      <c r="F13" s="63">
        <v>1</v>
      </c>
      <c r="G13" s="63">
        <v>1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0</v>
      </c>
      <c r="Q13" s="63">
        <v>1</v>
      </c>
      <c r="R13" s="99">
        <v>1</v>
      </c>
      <c r="S13" s="68">
        <f t="shared" si="0"/>
        <v>14</v>
      </c>
      <c r="T13" s="69">
        <f t="shared" si="1"/>
        <v>1</v>
      </c>
      <c r="U13" s="71">
        <f t="shared" si="2"/>
        <v>2</v>
      </c>
    </row>
    <row r="14" spans="1:21" ht="15.65" x14ac:dyDescent="0.25">
      <c r="A14" s="128">
        <v>4</v>
      </c>
      <c r="B14" s="187" t="s">
        <v>70</v>
      </c>
      <c r="C14" s="115" t="s">
        <v>93</v>
      </c>
      <c r="D14" s="63">
        <v>1</v>
      </c>
      <c r="E14" s="77">
        <v>1</v>
      </c>
      <c r="F14" s="63">
        <v>1</v>
      </c>
      <c r="G14" s="63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3">
        <v>1</v>
      </c>
      <c r="P14" s="63">
        <v>1</v>
      </c>
      <c r="Q14" s="63">
        <v>1</v>
      </c>
      <c r="R14" s="99">
        <v>1</v>
      </c>
      <c r="S14" s="68">
        <f t="shared" si="0"/>
        <v>15</v>
      </c>
      <c r="T14" s="69">
        <f t="shared" si="1"/>
        <v>0</v>
      </c>
      <c r="U14" s="71">
        <f t="shared" si="2"/>
        <v>2</v>
      </c>
    </row>
    <row r="15" spans="1:21" ht="15.65" x14ac:dyDescent="0.25">
      <c r="A15" s="128">
        <v>5</v>
      </c>
      <c r="B15" s="186" t="s">
        <v>71</v>
      </c>
      <c r="C15" s="115" t="s">
        <v>94</v>
      </c>
      <c r="D15" s="63">
        <v>1</v>
      </c>
      <c r="E15" s="77">
        <v>1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63">
        <v>0</v>
      </c>
      <c r="L15" s="63">
        <v>1</v>
      </c>
      <c r="M15" s="63">
        <v>1</v>
      </c>
      <c r="N15" s="63">
        <v>1</v>
      </c>
      <c r="O15" s="63">
        <v>1</v>
      </c>
      <c r="P15" s="63">
        <v>0</v>
      </c>
      <c r="Q15" s="63">
        <v>1</v>
      </c>
      <c r="R15" s="99">
        <v>1</v>
      </c>
      <c r="S15" s="68">
        <f t="shared" si="0"/>
        <v>13</v>
      </c>
      <c r="T15" s="69">
        <f t="shared" si="1"/>
        <v>2</v>
      </c>
      <c r="U15" s="71">
        <f t="shared" si="2"/>
        <v>1.5</v>
      </c>
    </row>
    <row r="16" spans="1:21" ht="15.65" x14ac:dyDescent="0.25">
      <c r="A16" s="128">
        <v>6</v>
      </c>
      <c r="B16" s="186" t="s">
        <v>72</v>
      </c>
      <c r="C16" s="115" t="s">
        <v>95</v>
      </c>
      <c r="D16" s="63">
        <v>1</v>
      </c>
      <c r="E16" s="77">
        <v>1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63">
        <v>1</v>
      </c>
      <c r="L16" s="63">
        <v>1</v>
      </c>
      <c r="M16" s="63">
        <v>1</v>
      </c>
      <c r="N16" s="63">
        <v>1</v>
      </c>
      <c r="O16" s="63">
        <v>1</v>
      </c>
      <c r="P16" s="63">
        <v>0</v>
      </c>
      <c r="Q16" s="63">
        <v>1</v>
      </c>
      <c r="R16" s="99">
        <v>1</v>
      </c>
      <c r="S16" s="68">
        <f t="shared" si="0"/>
        <v>14</v>
      </c>
      <c r="T16" s="69">
        <f t="shared" si="1"/>
        <v>1</v>
      </c>
      <c r="U16" s="71">
        <f t="shared" si="2"/>
        <v>2</v>
      </c>
    </row>
    <row r="17" spans="1:21" ht="15.65" x14ac:dyDescent="0.25">
      <c r="A17" s="128">
        <v>7</v>
      </c>
      <c r="B17" s="186" t="s">
        <v>73</v>
      </c>
      <c r="C17" s="115" t="s">
        <v>96</v>
      </c>
      <c r="D17" s="63">
        <v>0</v>
      </c>
      <c r="E17" s="77">
        <v>1</v>
      </c>
      <c r="F17" s="63">
        <v>1</v>
      </c>
      <c r="G17" s="63">
        <v>1</v>
      </c>
      <c r="H17" s="63">
        <v>1</v>
      </c>
      <c r="I17" s="63">
        <v>1</v>
      </c>
      <c r="J17" s="63">
        <v>1</v>
      </c>
      <c r="K17" s="63">
        <v>0</v>
      </c>
      <c r="L17" s="63">
        <v>1</v>
      </c>
      <c r="M17" s="63">
        <v>1</v>
      </c>
      <c r="N17" s="63">
        <v>1</v>
      </c>
      <c r="O17" s="63">
        <v>1</v>
      </c>
      <c r="P17" s="63">
        <v>0</v>
      </c>
      <c r="Q17" s="63">
        <v>1</v>
      </c>
      <c r="R17" s="99">
        <v>1</v>
      </c>
      <c r="S17" s="68">
        <f t="shared" si="0"/>
        <v>12</v>
      </c>
      <c r="T17" s="69">
        <f t="shared" si="1"/>
        <v>3</v>
      </c>
      <c r="U17" s="71">
        <f t="shared" si="2"/>
        <v>1</v>
      </c>
    </row>
    <row r="18" spans="1:21" ht="15.65" x14ac:dyDescent="0.25">
      <c r="A18" s="128">
        <v>8</v>
      </c>
      <c r="B18" s="186" t="s">
        <v>74</v>
      </c>
      <c r="C18" s="115" t="s">
        <v>97</v>
      </c>
      <c r="D18" s="63">
        <v>1</v>
      </c>
      <c r="E18" s="77">
        <v>1</v>
      </c>
      <c r="F18" s="63">
        <v>1</v>
      </c>
      <c r="G18" s="63">
        <v>1</v>
      </c>
      <c r="H18" s="63">
        <v>1</v>
      </c>
      <c r="I18" s="63">
        <v>1</v>
      </c>
      <c r="J18" s="63">
        <v>1</v>
      </c>
      <c r="K18" s="63">
        <v>1</v>
      </c>
      <c r="L18" s="63">
        <v>1</v>
      </c>
      <c r="M18" s="63">
        <v>1</v>
      </c>
      <c r="N18" s="63">
        <v>1</v>
      </c>
      <c r="O18" s="63">
        <v>1</v>
      </c>
      <c r="P18" s="63">
        <v>0</v>
      </c>
      <c r="Q18" s="63">
        <v>1</v>
      </c>
      <c r="R18" s="99">
        <v>1</v>
      </c>
      <c r="S18" s="68">
        <f t="shared" si="0"/>
        <v>14</v>
      </c>
      <c r="T18" s="69">
        <f t="shared" si="1"/>
        <v>1</v>
      </c>
      <c r="U18" s="71">
        <f t="shared" si="2"/>
        <v>2</v>
      </c>
    </row>
    <row r="19" spans="1:21" ht="15.65" x14ac:dyDescent="0.25">
      <c r="A19" s="128">
        <v>9</v>
      </c>
      <c r="B19" s="186" t="s">
        <v>75</v>
      </c>
      <c r="C19" s="115" t="s">
        <v>98</v>
      </c>
      <c r="D19" s="63">
        <v>0</v>
      </c>
      <c r="E19" s="77">
        <v>1</v>
      </c>
      <c r="F19" s="63">
        <v>1</v>
      </c>
      <c r="G19" s="63">
        <v>1</v>
      </c>
      <c r="H19" s="63">
        <v>1</v>
      </c>
      <c r="I19" s="63">
        <v>1</v>
      </c>
      <c r="J19" s="63">
        <v>1</v>
      </c>
      <c r="K19" s="97">
        <v>1</v>
      </c>
      <c r="L19" s="63">
        <v>1</v>
      </c>
      <c r="M19" s="63">
        <v>1</v>
      </c>
      <c r="N19" s="63">
        <v>1</v>
      </c>
      <c r="O19" s="63">
        <v>1</v>
      </c>
      <c r="P19" s="63">
        <v>0</v>
      </c>
      <c r="Q19" s="63">
        <v>1</v>
      </c>
      <c r="R19" s="99">
        <v>1</v>
      </c>
      <c r="S19" s="68">
        <f t="shared" si="0"/>
        <v>13</v>
      </c>
      <c r="T19" s="69">
        <f t="shared" si="1"/>
        <v>2</v>
      </c>
      <c r="U19" s="71">
        <f t="shared" si="2"/>
        <v>1.5</v>
      </c>
    </row>
    <row r="20" spans="1:21" ht="15.65" x14ac:dyDescent="0.25">
      <c r="A20" s="128">
        <v>10</v>
      </c>
      <c r="B20" s="186" t="s">
        <v>76</v>
      </c>
      <c r="C20" s="129" t="s">
        <v>99</v>
      </c>
      <c r="D20" s="130">
        <v>0</v>
      </c>
      <c r="E20" s="77">
        <v>1</v>
      </c>
      <c r="F20" s="130">
        <v>1</v>
      </c>
      <c r="G20" s="130">
        <v>1</v>
      </c>
      <c r="H20" s="130">
        <v>1</v>
      </c>
      <c r="I20" s="130">
        <v>1</v>
      </c>
      <c r="J20" s="130">
        <v>1</v>
      </c>
      <c r="K20" s="97">
        <v>1</v>
      </c>
      <c r="L20" s="63">
        <v>1</v>
      </c>
      <c r="M20" s="63">
        <v>1</v>
      </c>
      <c r="N20" s="63">
        <v>1</v>
      </c>
      <c r="O20" s="63">
        <v>1</v>
      </c>
      <c r="P20" s="130">
        <v>0</v>
      </c>
      <c r="Q20" s="130">
        <v>1</v>
      </c>
      <c r="R20" s="131">
        <v>1</v>
      </c>
      <c r="S20" s="132">
        <f t="shared" si="0"/>
        <v>13</v>
      </c>
      <c r="T20" s="133">
        <f t="shared" si="1"/>
        <v>2</v>
      </c>
      <c r="U20" s="134">
        <f t="shared" si="2"/>
        <v>1.5</v>
      </c>
    </row>
    <row r="21" spans="1:21" ht="15.65" x14ac:dyDescent="0.25">
      <c r="A21" s="128">
        <v>11</v>
      </c>
      <c r="B21" s="186" t="s">
        <v>77</v>
      </c>
      <c r="C21" s="115" t="s">
        <v>100</v>
      </c>
      <c r="D21" s="63">
        <v>0</v>
      </c>
      <c r="E21" s="77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0</v>
      </c>
      <c r="Q21" s="63">
        <v>1</v>
      </c>
      <c r="R21" s="99">
        <v>1</v>
      </c>
      <c r="S21" s="68">
        <f t="shared" si="0"/>
        <v>13</v>
      </c>
      <c r="T21" s="69">
        <f t="shared" si="1"/>
        <v>2</v>
      </c>
      <c r="U21" s="71">
        <f t="shared" si="2"/>
        <v>1.5</v>
      </c>
    </row>
    <row r="22" spans="1:21" ht="15.65" x14ac:dyDescent="0.25">
      <c r="A22" s="128">
        <v>12</v>
      </c>
      <c r="B22" s="186" t="s">
        <v>78</v>
      </c>
      <c r="C22" s="115" t="s">
        <v>101</v>
      </c>
      <c r="D22" s="63">
        <v>1</v>
      </c>
      <c r="E22" s="77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0</v>
      </c>
      <c r="Q22" s="63">
        <v>1</v>
      </c>
      <c r="R22" s="99">
        <v>1</v>
      </c>
      <c r="S22" s="68">
        <f t="shared" si="0"/>
        <v>14</v>
      </c>
      <c r="T22" s="69">
        <f t="shared" si="1"/>
        <v>1</v>
      </c>
      <c r="U22" s="71">
        <f t="shared" si="2"/>
        <v>2</v>
      </c>
    </row>
    <row r="23" spans="1:21" ht="15.65" x14ac:dyDescent="0.25">
      <c r="A23" s="128">
        <v>13</v>
      </c>
      <c r="B23" s="187" t="s">
        <v>79</v>
      </c>
      <c r="C23" s="136" t="s">
        <v>102</v>
      </c>
      <c r="D23" s="97">
        <v>1</v>
      </c>
      <c r="E23" s="77">
        <v>1</v>
      </c>
      <c r="F23" s="97">
        <v>1</v>
      </c>
      <c r="G23" s="97">
        <v>1</v>
      </c>
      <c r="H23" s="97">
        <v>1</v>
      </c>
      <c r="I23" s="97">
        <v>1</v>
      </c>
      <c r="J23" s="97">
        <v>1</v>
      </c>
      <c r="K23" s="97">
        <v>0</v>
      </c>
      <c r="L23" s="97">
        <v>1</v>
      </c>
      <c r="M23" s="97">
        <v>1</v>
      </c>
      <c r="N23" s="97">
        <v>1</v>
      </c>
      <c r="O23" s="97">
        <v>1</v>
      </c>
      <c r="P23" s="97">
        <v>1</v>
      </c>
      <c r="Q23" s="97">
        <v>1</v>
      </c>
      <c r="R23" s="101">
        <v>1</v>
      </c>
      <c r="S23" s="137">
        <f t="shared" si="0"/>
        <v>14</v>
      </c>
      <c r="T23" s="138">
        <f t="shared" si="1"/>
        <v>1</v>
      </c>
      <c r="U23" s="139">
        <f t="shared" si="2"/>
        <v>2</v>
      </c>
    </row>
    <row r="24" spans="1:21" ht="15.65" x14ac:dyDescent="0.25">
      <c r="A24" s="128">
        <v>14</v>
      </c>
      <c r="B24" s="186" t="s">
        <v>80</v>
      </c>
      <c r="C24" s="115" t="s">
        <v>103</v>
      </c>
      <c r="D24" s="63">
        <v>1</v>
      </c>
      <c r="E24" s="77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0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99">
        <v>1</v>
      </c>
      <c r="S24" s="68">
        <f t="shared" si="0"/>
        <v>14</v>
      </c>
      <c r="T24" s="69">
        <f t="shared" si="1"/>
        <v>1</v>
      </c>
      <c r="U24" s="71">
        <f t="shared" si="2"/>
        <v>2</v>
      </c>
    </row>
    <row r="25" spans="1:21" ht="15.65" x14ac:dyDescent="0.25">
      <c r="A25" s="128">
        <v>15</v>
      </c>
      <c r="B25" s="186" t="s">
        <v>81</v>
      </c>
      <c r="C25" s="115" t="s">
        <v>104</v>
      </c>
      <c r="D25" s="63">
        <v>1</v>
      </c>
      <c r="E25" s="77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0</v>
      </c>
      <c r="Q25" s="63">
        <v>1</v>
      </c>
      <c r="R25" s="99">
        <v>1</v>
      </c>
      <c r="S25" s="68">
        <f t="shared" si="0"/>
        <v>14</v>
      </c>
      <c r="T25" s="69">
        <f t="shared" si="1"/>
        <v>1</v>
      </c>
      <c r="U25" s="71">
        <f t="shared" si="2"/>
        <v>2</v>
      </c>
    </row>
    <row r="26" spans="1:21" ht="15.65" x14ac:dyDescent="0.25">
      <c r="A26" s="128">
        <v>16</v>
      </c>
      <c r="B26" s="186" t="s">
        <v>82</v>
      </c>
      <c r="C26" s="115" t="s">
        <v>105</v>
      </c>
      <c r="D26" s="63">
        <v>1</v>
      </c>
      <c r="E26" s="77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0</v>
      </c>
      <c r="O26" s="63">
        <v>1</v>
      </c>
      <c r="P26" s="63">
        <v>0</v>
      </c>
      <c r="Q26" s="63">
        <v>1</v>
      </c>
      <c r="R26" s="99">
        <v>1</v>
      </c>
      <c r="S26" s="68">
        <f t="shared" si="0"/>
        <v>13</v>
      </c>
      <c r="T26" s="69">
        <f t="shared" si="1"/>
        <v>2</v>
      </c>
      <c r="U26" s="71">
        <f t="shared" si="2"/>
        <v>1.5</v>
      </c>
    </row>
    <row r="27" spans="1:21" ht="15.65" x14ac:dyDescent="0.25">
      <c r="A27" s="128">
        <v>17</v>
      </c>
      <c r="B27" s="186" t="s">
        <v>83</v>
      </c>
      <c r="C27" s="115" t="s">
        <v>106</v>
      </c>
      <c r="D27" s="63">
        <v>1</v>
      </c>
      <c r="E27" s="77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0</v>
      </c>
      <c r="L27" s="63">
        <v>0</v>
      </c>
      <c r="M27" s="63">
        <v>1</v>
      </c>
      <c r="N27" s="63">
        <v>1</v>
      </c>
      <c r="O27" s="63">
        <v>1</v>
      </c>
      <c r="P27" s="63">
        <v>0</v>
      </c>
      <c r="Q27" s="63">
        <v>0</v>
      </c>
      <c r="R27" s="99">
        <v>1</v>
      </c>
      <c r="S27" s="68">
        <f t="shared" si="0"/>
        <v>11</v>
      </c>
      <c r="T27" s="69">
        <f t="shared" si="1"/>
        <v>4</v>
      </c>
      <c r="U27" s="71">
        <f t="shared" si="2"/>
        <v>1</v>
      </c>
    </row>
    <row r="28" spans="1:21" ht="15.65" x14ac:dyDescent="0.25">
      <c r="A28" s="128">
        <v>18</v>
      </c>
      <c r="B28" s="186" t="s">
        <v>84</v>
      </c>
      <c r="C28" s="129" t="s">
        <v>107</v>
      </c>
      <c r="D28" s="130">
        <v>1</v>
      </c>
      <c r="E28" s="77">
        <v>1</v>
      </c>
      <c r="F28" s="130">
        <v>1</v>
      </c>
      <c r="G28" s="130">
        <v>1</v>
      </c>
      <c r="H28" s="130">
        <v>1</v>
      </c>
      <c r="I28" s="130">
        <v>1</v>
      </c>
      <c r="J28" s="130">
        <v>1</v>
      </c>
      <c r="K28" s="130">
        <v>0</v>
      </c>
      <c r="L28" s="130">
        <v>1</v>
      </c>
      <c r="M28" s="130">
        <v>1</v>
      </c>
      <c r="N28" s="130">
        <v>1</v>
      </c>
      <c r="O28" s="130">
        <v>1</v>
      </c>
      <c r="P28" s="130">
        <v>0</v>
      </c>
      <c r="Q28" s="130">
        <v>1</v>
      </c>
      <c r="R28" s="131">
        <v>1</v>
      </c>
      <c r="S28" s="132">
        <f t="shared" si="0"/>
        <v>13</v>
      </c>
      <c r="T28" s="133">
        <f t="shared" si="1"/>
        <v>2</v>
      </c>
      <c r="U28" s="134">
        <f t="shared" si="2"/>
        <v>1.5</v>
      </c>
    </row>
    <row r="29" spans="1:21" ht="15.65" x14ac:dyDescent="0.25">
      <c r="A29" s="128">
        <v>19</v>
      </c>
      <c r="B29" s="186" t="s">
        <v>85</v>
      </c>
      <c r="C29" s="115" t="s">
        <v>108</v>
      </c>
      <c r="D29" s="63">
        <v>1</v>
      </c>
      <c r="E29" s="77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99">
        <v>1</v>
      </c>
      <c r="S29" s="68">
        <f t="shared" si="0"/>
        <v>15</v>
      </c>
      <c r="T29" s="69">
        <f t="shared" si="1"/>
        <v>0</v>
      </c>
      <c r="U29" s="71">
        <f t="shared" si="2"/>
        <v>2</v>
      </c>
    </row>
    <row r="30" spans="1:21" ht="15.65" x14ac:dyDescent="0.25">
      <c r="A30" s="128">
        <v>20</v>
      </c>
      <c r="B30" s="187" t="s">
        <v>86</v>
      </c>
      <c r="C30" s="115" t="s">
        <v>109</v>
      </c>
      <c r="D30" s="63">
        <v>1</v>
      </c>
      <c r="E30" s="77">
        <v>1</v>
      </c>
      <c r="F30" s="63">
        <v>1</v>
      </c>
      <c r="G30" s="63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63">
        <v>1</v>
      </c>
      <c r="O30" s="63">
        <v>1</v>
      </c>
      <c r="P30" s="63">
        <v>1</v>
      </c>
      <c r="Q30" s="63">
        <v>1</v>
      </c>
      <c r="R30" s="99">
        <v>1</v>
      </c>
      <c r="S30" s="68">
        <f t="shared" si="0"/>
        <v>15</v>
      </c>
      <c r="T30" s="69">
        <f t="shared" si="1"/>
        <v>0</v>
      </c>
      <c r="U30" s="71">
        <f t="shared" si="2"/>
        <v>2</v>
      </c>
    </row>
    <row r="31" spans="1:21" ht="15.65" x14ac:dyDescent="0.25">
      <c r="A31" s="128">
        <v>21</v>
      </c>
      <c r="B31" s="186" t="s">
        <v>87</v>
      </c>
      <c r="C31" s="115" t="s">
        <v>110</v>
      </c>
      <c r="D31" s="63">
        <v>1</v>
      </c>
      <c r="E31" s="77">
        <v>1</v>
      </c>
      <c r="F31" s="63">
        <v>0</v>
      </c>
      <c r="G31" s="63">
        <v>0</v>
      </c>
      <c r="H31" s="63">
        <v>0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  <c r="P31" s="63">
        <v>1</v>
      </c>
      <c r="Q31" s="63">
        <v>1</v>
      </c>
      <c r="R31" s="99">
        <v>1</v>
      </c>
      <c r="S31" s="68">
        <f t="shared" si="0"/>
        <v>12</v>
      </c>
      <c r="T31" s="69">
        <f t="shared" si="1"/>
        <v>3</v>
      </c>
      <c r="U31" s="71">
        <f t="shared" si="2"/>
        <v>1</v>
      </c>
    </row>
    <row r="32" spans="1:21" ht="15.65" x14ac:dyDescent="0.25">
      <c r="A32" s="128">
        <v>22</v>
      </c>
      <c r="B32" s="186" t="s">
        <v>20</v>
      </c>
      <c r="C32" s="115" t="s">
        <v>21</v>
      </c>
      <c r="D32" s="63">
        <v>0</v>
      </c>
      <c r="E32" s="77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0</v>
      </c>
      <c r="L32" s="63">
        <v>0</v>
      </c>
      <c r="M32" s="63">
        <v>1</v>
      </c>
      <c r="N32" s="63">
        <v>1</v>
      </c>
      <c r="O32" s="63">
        <v>1</v>
      </c>
      <c r="P32" s="63">
        <v>0</v>
      </c>
      <c r="Q32" s="63">
        <v>1</v>
      </c>
      <c r="R32" s="99">
        <v>1</v>
      </c>
      <c r="S32" s="68">
        <f t="shared" si="0"/>
        <v>11</v>
      </c>
      <c r="T32" s="69">
        <f t="shared" si="1"/>
        <v>4</v>
      </c>
      <c r="U32" s="71">
        <f t="shared" si="2"/>
        <v>1</v>
      </c>
    </row>
    <row r="33" spans="1:21" ht="15.65" x14ac:dyDescent="0.25">
      <c r="A33" s="128">
        <v>24</v>
      </c>
      <c r="B33" s="186" t="s">
        <v>22</v>
      </c>
      <c r="C33" s="115" t="s">
        <v>111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0</v>
      </c>
      <c r="Q33" s="63">
        <v>1</v>
      </c>
      <c r="R33" s="99">
        <v>1</v>
      </c>
      <c r="S33" s="68">
        <f t="shared" si="0"/>
        <v>14</v>
      </c>
      <c r="T33" s="69">
        <f t="shared" si="1"/>
        <v>1</v>
      </c>
      <c r="U33" s="71">
        <f t="shared" si="2"/>
        <v>2</v>
      </c>
    </row>
    <row r="34" spans="1:21" ht="15.65" x14ac:dyDescent="0.25">
      <c r="A34" s="128">
        <v>25</v>
      </c>
      <c r="B34" s="210" t="s">
        <v>23</v>
      </c>
      <c r="C34" s="115" t="s">
        <v>127</v>
      </c>
      <c r="D34" s="63">
        <v>0</v>
      </c>
      <c r="E34" s="63">
        <v>1</v>
      </c>
      <c r="F34" s="63">
        <v>1</v>
      </c>
      <c r="G34" s="63">
        <v>1</v>
      </c>
      <c r="H34" s="63">
        <v>1</v>
      </c>
      <c r="I34" s="63">
        <v>1</v>
      </c>
      <c r="J34" s="63">
        <v>1</v>
      </c>
      <c r="K34" s="63">
        <v>0</v>
      </c>
      <c r="L34" s="63">
        <v>0</v>
      </c>
      <c r="M34" s="63">
        <v>1</v>
      </c>
      <c r="N34" s="63">
        <v>1</v>
      </c>
      <c r="O34" s="63">
        <v>1</v>
      </c>
      <c r="P34" s="63">
        <v>0</v>
      </c>
      <c r="Q34" s="63">
        <v>0</v>
      </c>
      <c r="R34" s="99">
        <v>1</v>
      </c>
      <c r="S34" s="68">
        <f t="shared" si="0"/>
        <v>10</v>
      </c>
      <c r="T34" s="69">
        <f t="shared" si="1"/>
        <v>5</v>
      </c>
      <c r="U34" s="71">
        <f t="shared" si="2"/>
        <v>0.5</v>
      </c>
    </row>
    <row r="35" spans="1:21" ht="15.65" x14ac:dyDescent="0.25">
      <c r="A35" s="128">
        <v>26</v>
      </c>
      <c r="B35" s="210" t="s">
        <v>24</v>
      </c>
      <c r="C35" s="115" t="s">
        <v>25</v>
      </c>
      <c r="D35" s="130">
        <v>0</v>
      </c>
      <c r="E35" s="63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1</v>
      </c>
      <c r="R35" s="131">
        <v>0</v>
      </c>
      <c r="S35" s="132">
        <f t="shared" si="0"/>
        <v>1</v>
      </c>
      <c r="T35" s="133">
        <f t="shared" si="1"/>
        <v>14</v>
      </c>
      <c r="U35" s="134" t="str">
        <f t="shared" si="2"/>
        <v>нема право</v>
      </c>
    </row>
    <row r="36" spans="1:21" ht="15.65" x14ac:dyDescent="0.25">
      <c r="A36" s="128">
        <v>27</v>
      </c>
      <c r="B36" s="187" t="s">
        <v>88</v>
      </c>
      <c r="C36" s="129" t="s">
        <v>112</v>
      </c>
      <c r="D36" s="130">
        <v>1</v>
      </c>
      <c r="E36" s="63">
        <v>1</v>
      </c>
      <c r="F36" s="130">
        <v>1</v>
      </c>
      <c r="G36" s="130">
        <v>1</v>
      </c>
      <c r="H36" s="130">
        <v>1</v>
      </c>
      <c r="I36" s="130">
        <v>1</v>
      </c>
      <c r="J36" s="130">
        <v>1</v>
      </c>
      <c r="K36" s="130">
        <v>1</v>
      </c>
      <c r="L36" s="130">
        <v>1</v>
      </c>
      <c r="M36" s="130">
        <v>1</v>
      </c>
      <c r="N36" s="130">
        <v>1</v>
      </c>
      <c r="O36" s="130">
        <v>1</v>
      </c>
      <c r="P36" s="130">
        <v>0</v>
      </c>
      <c r="Q36" s="130">
        <v>0</v>
      </c>
      <c r="R36" s="131">
        <v>1</v>
      </c>
      <c r="S36" s="132">
        <f t="shared" si="0"/>
        <v>13</v>
      </c>
      <c r="T36" s="133">
        <f t="shared" si="1"/>
        <v>2</v>
      </c>
      <c r="U36" s="134">
        <f t="shared" si="2"/>
        <v>1.5</v>
      </c>
    </row>
    <row r="37" spans="1:21" ht="16.3" thickBot="1" x14ac:dyDescent="0.3">
      <c r="A37" s="121">
        <v>28</v>
      </c>
      <c r="B37" s="188" t="s">
        <v>89</v>
      </c>
      <c r="C37" s="116" t="s">
        <v>113</v>
      </c>
      <c r="D37" s="96">
        <v>0</v>
      </c>
      <c r="E37" s="96">
        <v>1</v>
      </c>
      <c r="F37" s="96">
        <v>0</v>
      </c>
      <c r="G37" s="96">
        <v>0</v>
      </c>
      <c r="H37" s="96">
        <v>0</v>
      </c>
      <c r="I37" s="96">
        <v>1</v>
      </c>
      <c r="J37" s="96">
        <v>1</v>
      </c>
      <c r="K37" s="96">
        <v>0</v>
      </c>
      <c r="L37" s="96">
        <v>0</v>
      </c>
      <c r="M37" s="96">
        <v>1</v>
      </c>
      <c r="N37" s="96">
        <v>1</v>
      </c>
      <c r="O37" s="96">
        <v>1</v>
      </c>
      <c r="P37" s="96">
        <v>1</v>
      </c>
      <c r="Q37" s="96">
        <v>1</v>
      </c>
      <c r="R37" s="100">
        <v>0</v>
      </c>
      <c r="S37" s="127">
        <f t="shared" si="0"/>
        <v>8</v>
      </c>
      <c r="T37" s="123">
        <f t="shared" si="1"/>
        <v>7</v>
      </c>
      <c r="U37" s="141">
        <f t="shared" si="2"/>
        <v>0</v>
      </c>
    </row>
    <row r="38" spans="1:21" ht="15.65" x14ac:dyDescent="0.25">
      <c r="A38" s="12"/>
      <c r="B38" s="4"/>
      <c r="C38" s="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/>
      <c r="T38" s="14"/>
      <c r="U38" s="19"/>
    </row>
    <row r="39" spans="1:21" ht="15.65" x14ac:dyDescent="0.25">
      <c r="A39" s="12"/>
      <c r="B39" s="4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3"/>
      <c r="T39" s="14"/>
      <c r="U39" s="19"/>
    </row>
    <row r="40" spans="1:21" ht="16.3" x14ac:dyDescent="0.3">
      <c r="A40" s="12"/>
      <c r="B40" s="6"/>
      <c r="C40" s="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3"/>
      <c r="T40" s="14"/>
      <c r="U40" s="12"/>
    </row>
    <row r="41" spans="1:21" ht="16.3" x14ac:dyDescent="0.25">
      <c r="A41" s="12"/>
      <c r="B41" s="8"/>
      <c r="C41" s="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3"/>
      <c r="T41" s="14"/>
      <c r="U41" s="12"/>
    </row>
    <row r="42" spans="1:21" ht="15.65" x14ac:dyDescent="0.25">
      <c r="A42" s="15"/>
      <c r="B42" s="16"/>
      <c r="C42" s="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6"/>
      <c r="T42" s="16"/>
      <c r="U42" s="17"/>
    </row>
    <row r="43" spans="1:21" ht="15.65" x14ac:dyDescent="0.25">
      <c r="A43" s="15"/>
      <c r="B43" s="16"/>
      <c r="C43" s="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6"/>
      <c r="T43" s="16"/>
      <c r="U43" s="17"/>
    </row>
    <row r="44" spans="1:21" ht="15.65" x14ac:dyDescent="0.25">
      <c r="A44" s="15"/>
      <c r="B44" s="16"/>
      <c r="C44" s="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6"/>
      <c r="T44" s="16"/>
      <c r="U44" s="17"/>
    </row>
    <row r="45" spans="1:21" ht="15.65" x14ac:dyDescent="0.25">
      <c r="A45" s="15"/>
      <c r="B45" s="16"/>
      <c r="C45" s="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6"/>
      <c r="T45" s="16"/>
      <c r="U45" s="17"/>
    </row>
    <row r="46" spans="1:21" ht="15.65" x14ac:dyDescent="0.25">
      <c r="A46" s="15"/>
      <c r="B46" s="16"/>
      <c r="C46" s="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7"/>
    </row>
    <row r="47" spans="1:21" ht="15.65" x14ac:dyDescent="0.25">
      <c r="A47" s="15"/>
      <c r="B47" s="2"/>
      <c r="C47" s="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7"/>
    </row>
    <row r="48" spans="1:21" ht="15.65" x14ac:dyDescent="0.25">
      <c r="A48" s="15"/>
      <c r="B48" s="2"/>
      <c r="C48" s="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6"/>
      <c r="U48" s="17"/>
    </row>
    <row r="49" spans="1:21" ht="15.65" x14ac:dyDescent="0.25">
      <c r="A49" s="15"/>
      <c r="B49" s="2"/>
      <c r="C49" s="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  <c r="T49" s="16"/>
      <c r="U49" s="17"/>
    </row>
    <row r="50" spans="1:21" ht="15.65" x14ac:dyDescent="0.25">
      <c r="A50" s="15"/>
      <c r="B50" s="2"/>
      <c r="C50" s="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6"/>
      <c r="U50" s="17"/>
    </row>
    <row r="51" spans="1:21" ht="15.65" x14ac:dyDescent="0.25">
      <c r="A51" s="15"/>
      <c r="B51" s="2"/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6"/>
      <c r="U51" s="17"/>
    </row>
  </sheetData>
  <sheetProtection algorithmName="SHA-512" hashValue="clTNYKQz2bjgIwbJKML87EIbliJvfPSda9/UksyAPptdm4rlm52XZRcVDRuZwn7eNPxa9O6HZVylHee2wNS8Fw==" saltValue="UGefxVog8W0zViSw17LCkQ==" spinCount="100000" sheet="1" objects="1" scenarios="1"/>
  <mergeCells count="7">
    <mergeCell ref="D8:R8"/>
    <mergeCell ref="U9:U10"/>
    <mergeCell ref="A9:A10"/>
    <mergeCell ref="B9:B10"/>
    <mergeCell ref="C9:C10"/>
    <mergeCell ref="S9:S10"/>
    <mergeCell ref="T9:T10"/>
  </mergeCells>
  <pageMargins left="0.7" right="0.7" top="0.75" bottom="0.75" header="0.3" footer="0.3"/>
  <pageSetup paperSize="9" orientation="portrait" r:id="rId1"/>
  <ignoredErrors>
    <ignoredError sqref="C11:C32" twoDigitTextYear="1"/>
    <ignoredError sqref="E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zoomScale="80" zoomScaleNormal="80" workbookViewId="0">
      <selection activeCell="I12" sqref="I12"/>
    </sheetView>
  </sheetViews>
  <sheetFormatPr defaultRowHeight="14.3" x14ac:dyDescent="0.25"/>
  <cols>
    <col min="2" max="2" width="38.5" customWidth="1"/>
    <col min="4" max="18" width="9.125" customWidth="1"/>
    <col min="19" max="20" width="15.625" customWidth="1"/>
    <col min="21" max="21" width="20.625" customWidth="1"/>
    <col min="32" max="32" width="17.875" customWidth="1"/>
  </cols>
  <sheetData>
    <row r="1" spans="1:33" ht="15.65" x14ac:dyDescent="0.25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61"/>
      <c r="O1" s="61"/>
      <c r="P1" s="61"/>
      <c r="Q1" s="61"/>
      <c r="R1" s="61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5.65" x14ac:dyDescent="0.25">
      <c r="A2" s="29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61"/>
      <c r="O2" s="61"/>
      <c r="P2" s="61"/>
      <c r="Q2" s="61"/>
      <c r="R2" s="61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5.65" x14ac:dyDescent="0.25">
      <c r="A3" s="29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61"/>
      <c r="O3" s="61"/>
      <c r="P3" s="61"/>
      <c r="Q3" s="61"/>
      <c r="R3" s="61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1.1" x14ac:dyDescent="0.25">
      <c r="A4" s="67"/>
      <c r="B4" s="67"/>
      <c r="C4" s="67"/>
      <c r="D4" s="135" t="s">
        <v>150</v>
      </c>
      <c r="E4" s="144"/>
      <c r="F4" s="144"/>
      <c r="G4" s="144"/>
      <c r="H4" s="144"/>
      <c r="I4" s="144"/>
      <c r="J4" s="144"/>
      <c r="K4" s="144"/>
      <c r="L4" s="144"/>
      <c r="M4" s="144"/>
      <c r="N4" s="67"/>
      <c r="O4" s="67"/>
      <c r="P4" s="67"/>
      <c r="Q4" s="67"/>
      <c r="R4" s="67"/>
      <c r="S4" s="67"/>
      <c r="T4" s="67"/>
      <c r="U4" s="67"/>
    </row>
    <row r="5" spans="1:33" ht="15.65" x14ac:dyDescent="0.25">
      <c r="A5" s="62" t="s">
        <v>41</v>
      </c>
      <c r="B5" s="28"/>
      <c r="C5" s="28"/>
      <c r="D5" s="31"/>
      <c r="E5" s="28"/>
      <c r="F5" s="28"/>
      <c r="G5" s="28"/>
      <c r="H5" s="28"/>
      <c r="I5" s="28"/>
      <c r="J5" s="28"/>
      <c r="K5" s="28"/>
      <c r="L5" s="28"/>
      <c r="M5" s="28"/>
      <c r="N5" s="61"/>
      <c r="O5" s="61"/>
      <c r="P5" s="61"/>
      <c r="Q5" s="61"/>
      <c r="R5" s="61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5.65" x14ac:dyDescent="0.25">
      <c r="A6" s="29" t="s">
        <v>114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61"/>
      <c r="O6" s="61"/>
      <c r="P6" s="61"/>
      <c r="Q6" s="61"/>
      <c r="R6" s="6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4.9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61"/>
      <c r="O7" s="61"/>
      <c r="P7" s="61"/>
      <c r="Q7" s="61"/>
      <c r="R7" s="6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6.3" thickBot="1" x14ac:dyDescent="0.3">
      <c r="A8" s="30"/>
      <c r="B8" s="30"/>
      <c r="C8" s="30"/>
      <c r="D8" s="239" t="s">
        <v>26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5.65" x14ac:dyDescent="0.25">
      <c r="A9" s="231" t="s">
        <v>4</v>
      </c>
      <c r="B9" s="233" t="s">
        <v>5</v>
      </c>
      <c r="C9" s="235" t="s">
        <v>6</v>
      </c>
      <c r="D9" s="75">
        <v>1</v>
      </c>
      <c r="E9" s="76">
        <v>2</v>
      </c>
      <c r="F9" s="76">
        <v>3</v>
      </c>
      <c r="G9" s="76">
        <v>4</v>
      </c>
      <c r="H9" s="76">
        <v>5</v>
      </c>
      <c r="I9" s="76">
        <v>6</v>
      </c>
      <c r="J9" s="76">
        <v>7</v>
      </c>
      <c r="K9" s="76">
        <v>8</v>
      </c>
      <c r="L9" s="76">
        <v>9</v>
      </c>
      <c r="M9" s="76">
        <v>10</v>
      </c>
      <c r="N9" s="76">
        <v>11</v>
      </c>
      <c r="O9" s="76">
        <v>12</v>
      </c>
      <c r="P9" s="76">
        <v>13</v>
      </c>
      <c r="Q9" s="76">
        <v>14</v>
      </c>
      <c r="R9" s="98">
        <v>15</v>
      </c>
      <c r="S9" s="242" t="s">
        <v>17</v>
      </c>
      <c r="T9" s="244" t="s">
        <v>18</v>
      </c>
      <c r="U9" s="246" t="s">
        <v>27</v>
      </c>
      <c r="V9" s="248" t="s">
        <v>50</v>
      </c>
      <c r="W9" s="249"/>
      <c r="X9" s="249"/>
      <c r="Y9" s="249"/>
      <c r="Z9" s="249"/>
      <c r="AA9" s="249"/>
      <c r="AB9" s="249"/>
      <c r="AC9" s="249"/>
      <c r="AD9" s="249"/>
      <c r="AE9" s="249"/>
      <c r="AF9" s="230" t="s">
        <v>28</v>
      </c>
      <c r="AG9" s="28"/>
    </row>
    <row r="10" spans="1:33" ht="14.95" customHeight="1" thickBot="1" x14ac:dyDescent="0.3">
      <c r="A10" s="238"/>
      <c r="B10" s="234"/>
      <c r="C10" s="236"/>
      <c r="D10" s="24" t="s">
        <v>131</v>
      </c>
      <c r="E10" s="26" t="s">
        <v>132</v>
      </c>
      <c r="F10" s="26" t="s">
        <v>133</v>
      </c>
      <c r="G10" s="25" t="s">
        <v>134</v>
      </c>
      <c r="H10" s="25" t="s">
        <v>135</v>
      </c>
      <c r="I10" s="26" t="s">
        <v>136</v>
      </c>
      <c r="J10" s="25" t="s">
        <v>47</v>
      </c>
      <c r="K10" s="25" t="s">
        <v>138</v>
      </c>
      <c r="L10" s="25" t="s">
        <v>137</v>
      </c>
      <c r="M10" s="25" t="s">
        <v>139</v>
      </c>
      <c r="N10" s="25" t="s">
        <v>65</v>
      </c>
      <c r="O10" s="25" t="s">
        <v>140</v>
      </c>
      <c r="P10" s="25" t="s">
        <v>141</v>
      </c>
      <c r="Q10" s="25" t="s">
        <v>142</v>
      </c>
      <c r="R10" s="219" t="s">
        <v>147</v>
      </c>
      <c r="S10" s="243"/>
      <c r="T10" s="245"/>
      <c r="U10" s="247"/>
      <c r="V10" s="250"/>
      <c r="W10" s="251"/>
      <c r="X10" s="251"/>
      <c r="Y10" s="251"/>
      <c r="Z10" s="251"/>
      <c r="AA10" s="251"/>
      <c r="AB10" s="251"/>
      <c r="AC10" s="251"/>
      <c r="AD10" s="251"/>
      <c r="AE10" s="251"/>
      <c r="AF10" s="237"/>
      <c r="AG10" s="28"/>
    </row>
    <row r="11" spans="1:33" ht="15.65" x14ac:dyDescent="0.25">
      <c r="A11" s="183">
        <v>1</v>
      </c>
      <c r="B11" s="185" t="s">
        <v>67</v>
      </c>
      <c r="C11" s="114" t="s">
        <v>90</v>
      </c>
      <c r="D11" s="111">
        <v>1</v>
      </c>
      <c r="E11" s="190">
        <v>1</v>
      </c>
      <c r="F11" s="190">
        <v>1</v>
      </c>
      <c r="G11" s="190">
        <v>1</v>
      </c>
      <c r="H11" s="190">
        <v>1</v>
      </c>
      <c r="I11" s="190">
        <v>1</v>
      </c>
      <c r="J11" s="190">
        <v>1</v>
      </c>
      <c r="K11" s="111">
        <v>1</v>
      </c>
      <c r="L11" s="111">
        <v>1</v>
      </c>
      <c r="M11" s="111">
        <v>1</v>
      </c>
      <c r="N11" s="111">
        <v>1</v>
      </c>
      <c r="O11" s="111">
        <v>1</v>
      </c>
      <c r="P11" s="111">
        <v>1</v>
      </c>
      <c r="Q11" s="111">
        <v>1</v>
      </c>
      <c r="R11" s="191">
        <v>1</v>
      </c>
      <c r="S11" s="202">
        <f t="shared" ref="S11:S27" si="0">SUM(D11:R11)</f>
        <v>15</v>
      </c>
      <c r="T11" s="124">
        <f>15-S11</f>
        <v>0</v>
      </c>
      <c r="U11" s="201">
        <f>IF(T11&lt;=1,2,IF(T11&lt;=2,1.5,IF(T11&lt;=4,1,IF(T11&lt;=5,0.5,IF(T11&lt;=7,0,"нема право")))))</f>
        <v>2</v>
      </c>
      <c r="V11" s="223" t="s">
        <v>132</v>
      </c>
      <c r="W11" s="155" t="s">
        <v>135</v>
      </c>
      <c r="X11" s="222" t="s">
        <v>144</v>
      </c>
      <c r="Y11" s="222" t="s">
        <v>139</v>
      </c>
      <c r="Z11" s="155" t="s">
        <v>142</v>
      </c>
      <c r="AA11" s="224" t="s">
        <v>148</v>
      </c>
      <c r="AB11" s="224" t="s">
        <v>142</v>
      </c>
      <c r="AC11" s="58"/>
      <c r="AD11" s="59"/>
      <c r="AE11" s="59"/>
      <c r="AF11" s="35">
        <f>IF(COUNTA(V11:AE11)&gt;6,6,COUNTA(V11:AE11))</f>
        <v>6</v>
      </c>
      <c r="AG11" s="28"/>
    </row>
    <row r="12" spans="1:33" ht="15.65" x14ac:dyDescent="0.25">
      <c r="A12" s="128">
        <v>2</v>
      </c>
      <c r="B12" s="186" t="s">
        <v>68</v>
      </c>
      <c r="C12" s="115" t="s">
        <v>91</v>
      </c>
      <c r="D12" s="63">
        <v>1</v>
      </c>
      <c r="E12" s="77">
        <v>1</v>
      </c>
      <c r="F12" s="77">
        <v>1</v>
      </c>
      <c r="G12" s="77">
        <v>1</v>
      </c>
      <c r="H12" s="77">
        <v>1</v>
      </c>
      <c r="I12" s="77">
        <v>1</v>
      </c>
      <c r="J12" s="77">
        <v>1</v>
      </c>
      <c r="K12" s="63">
        <v>1</v>
      </c>
      <c r="L12" s="63">
        <v>1</v>
      </c>
      <c r="M12" s="63">
        <v>1</v>
      </c>
      <c r="N12" s="63">
        <v>1</v>
      </c>
      <c r="O12" s="63">
        <v>1</v>
      </c>
      <c r="P12" s="63">
        <v>1</v>
      </c>
      <c r="Q12" s="63">
        <v>0</v>
      </c>
      <c r="R12" s="118">
        <v>0</v>
      </c>
      <c r="S12" s="202">
        <f t="shared" si="0"/>
        <v>13</v>
      </c>
      <c r="T12" s="124">
        <f t="shared" ref="T12:T37" si="1">15-S12</f>
        <v>2</v>
      </c>
      <c r="U12" s="72">
        <f t="shared" ref="U12:U37" si="2">IF(T12&lt;=1,2,IF(T12&lt;=2,1.5,IF(T12&lt;=4,1,IF(T12&lt;=5,0.5,IF(T12&lt;=7,0,"нема право")))))</f>
        <v>1.5</v>
      </c>
      <c r="V12" s="104" t="s">
        <v>146</v>
      </c>
      <c r="W12" s="102"/>
      <c r="X12" s="102"/>
      <c r="Y12" s="105"/>
      <c r="Z12" s="105"/>
      <c r="AA12" s="103"/>
      <c r="AB12" s="106"/>
      <c r="AC12" s="106"/>
      <c r="AD12" s="106"/>
      <c r="AE12" s="106"/>
      <c r="AF12" s="73">
        <f t="shared" ref="AF12:AF37" si="3">IF(COUNTA(V12:AE12)&gt;6,6,COUNTA(V12:AE12))</f>
        <v>1</v>
      </c>
      <c r="AG12" s="28"/>
    </row>
    <row r="13" spans="1:33" ht="15.65" x14ac:dyDescent="0.25">
      <c r="A13" s="128">
        <v>3</v>
      </c>
      <c r="B13" s="186" t="s">
        <v>69</v>
      </c>
      <c r="C13" s="115" t="s">
        <v>92</v>
      </c>
      <c r="D13" s="63">
        <v>1</v>
      </c>
      <c r="E13" s="77">
        <v>1</v>
      </c>
      <c r="F13" s="77">
        <v>1</v>
      </c>
      <c r="G13" s="77">
        <v>1</v>
      </c>
      <c r="H13" s="77">
        <v>1</v>
      </c>
      <c r="I13" s="77">
        <v>1</v>
      </c>
      <c r="J13" s="77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0</v>
      </c>
      <c r="R13" s="118">
        <v>0</v>
      </c>
      <c r="S13" s="202">
        <f t="shared" si="0"/>
        <v>13</v>
      </c>
      <c r="T13" s="124">
        <f t="shared" si="1"/>
        <v>2</v>
      </c>
      <c r="U13" s="72">
        <f t="shared" si="2"/>
        <v>1.5</v>
      </c>
      <c r="V13" s="107" t="s">
        <v>139</v>
      </c>
      <c r="W13" s="146"/>
      <c r="X13" s="156"/>
      <c r="Y13" s="105"/>
      <c r="Z13" s="105"/>
      <c r="AA13" s="105"/>
      <c r="AB13" s="103"/>
      <c r="AC13" s="56"/>
      <c r="AD13" s="106"/>
      <c r="AE13" s="106"/>
      <c r="AF13" s="73">
        <f t="shared" si="3"/>
        <v>1</v>
      </c>
      <c r="AG13" s="28"/>
    </row>
    <row r="14" spans="1:33" ht="15.65" x14ac:dyDescent="0.25">
      <c r="A14" s="128">
        <v>4</v>
      </c>
      <c r="B14" s="187" t="s">
        <v>70</v>
      </c>
      <c r="C14" s="115" t="s">
        <v>93</v>
      </c>
      <c r="D14" s="63">
        <v>1</v>
      </c>
      <c r="E14" s="77">
        <v>1</v>
      </c>
      <c r="F14" s="77">
        <v>1</v>
      </c>
      <c r="G14" s="77">
        <v>1</v>
      </c>
      <c r="H14" s="77">
        <v>1</v>
      </c>
      <c r="I14" s="77">
        <v>1</v>
      </c>
      <c r="J14" s="77">
        <v>1</v>
      </c>
      <c r="K14" s="63">
        <v>1</v>
      </c>
      <c r="L14" s="63">
        <v>1</v>
      </c>
      <c r="M14" s="63">
        <v>1</v>
      </c>
      <c r="N14" s="63">
        <v>1</v>
      </c>
      <c r="O14" s="63">
        <v>1</v>
      </c>
      <c r="P14" s="63">
        <v>1</v>
      </c>
      <c r="Q14" s="63">
        <v>1</v>
      </c>
      <c r="R14" s="118">
        <v>1</v>
      </c>
      <c r="S14" s="202">
        <f t="shared" si="0"/>
        <v>15</v>
      </c>
      <c r="T14" s="124">
        <f t="shared" si="1"/>
        <v>0</v>
      </c>
      <c r="U14" s="72">
        <f t="shared" si="2"/>
        <v>2</v>
      </c>
      <c r="V14" s="107" t="s">
        <v>148</v>
      </c>
      <c r="W14" s="102" t="s">
        <v>148</v>
      </c>
      <c r="X14" s="102" t="s">
        <v>139</v>
      </c>
      <c r="Y14" s="106"/>
      <c r="Z14" s="105"/>
      <c r="AA14" s="105"/>
      <c r="AB14" s="105"/>
      <c r="AC14" s="105"/>
      <c r="AD14" s="53"/>
      <c r="AE14" s="53"/>
      <c r="AF14" s="73">
        <f t="shared" si="3"/>
        <v>3</v>
      </c>
      <c r="AG14" s="28"/>
    </row>
    <row r="15" spans="1:33" ht="15.65" x14ac:dyDescent="0.25">
      <c r="A15" s="128">
        <v>5</v>
      </c>
      <c r="B15" s="186" t="s">
        <v>71</v>
      </c>
      <c r="C15" s="115" t="s">
        <v>94</v>
      </c>
      <c r="D15" s="63">
        <v>1</v>
      </c>
      <c r="E15" s="77">
        <v>1</v>
      </c>
      <c r="F15" s="77">
        <v>1</v>
      </c>
      <c r="G15" s="77">
        <v>1</v>
      </c>
      <c r="H15" s="77">
        <v>1</v>
      </c>
      <c r="I15" s="77">
        <v>0</v>
      </c>
      <c r="J15" s="77">
        <v>1</v>
      </c>
      <c r="K15" s="63">
        <v>1</v>
      </c>
      <c r="L15" s="63">
        <v>1</v>
      </c>
      <c r="M15" s="220">
        <v>1</v>
      </c>
      <c r="N15" s="63">
        <v>1</v>
      </c>
      <c r="O15" s="63">
        <v>1</v>
      </c>
      <c r="P15" s="63">
        <v>1</v>
      </c>
      <c r="Q15" s="63">
        <v>1</v>
      </c>
      <c r="R15" s="118">
        <v>1</v>
      </c>
      <c r="S15" s="202">
        <f t="shared" si="0"/>
        <v>14</v>
      </c>
      <c r="T15" s="124">
        <f t="shared" si="1"/>
        <v>1</v>
      </c>
      <c r="U15" s="72">
        <f t="shared" si="2"/>
        <v>2</v>
      </c>
      <c r="V15" s="107" t="s">
        <v>144</v>
      </c>
      <c r="W15" s="102" t="s">
        <v>139</v>
      </c>
      <c r="X15" s="52"/>
      <c r="Y15" s="103"/>
      <c r="Z15" s="103"/>
      <c r="AA15" s="103"/>
      <c r="AB15" s="103"/>
      <c r="AC15" s="106"/>
      <c r="AD15" s="106"/>
      <c r="AE15" s="106"/>
      <c r="AF15" s="73">
        <f t="shared" si="3"/>
        <v>2</v>
      </c>
      <c r="AG15" s="28"/>
    </row>
    <row r="16" spans="1:33" ht="15.65" x14ac:dyDescent="0.25">
      <c r="A16" s="128">
        <v>6</v>
      </c>
      <c r="B16" s="186" t="s">
        <v>72</v>
      </c>
      <c r="C16" s="115" t="s">
        <v>95</v>
      </c>
      <c r="D16" s="63">
        <v>1</v>
      </c>
      <c r="E16" s="77">
        <v>1</v>
      </c>
      <c r="F16" s="77">
        <v>1</v>
      </c>
      <c r="G16" s="77">
        <v>1</v>
      </c>
      <c r="H16" s="77">
        <v>1</v>
      </c>
      <c r="I16" s="77">
        <v>1</v>
      </c>
      <c r="J16" s="77">
        <v>1</v>
      </c>
      <c r="K16" s="63">
        <v>1</v>
      </c>
      <c r="L16" s="63">
        <v>1</v>
      </c>
      <c r="M16" s="97">
        <v>1</v>
      </c>
      <c r="N16" s="63">
        <v>1</v>
      </c>
      <c r="O16" s="63">
        <v>1</v>
      </c>
      <c r="P16" s="63">
        <v>1</v>
      </c>
      <c r="Q16" s="63">
        <v>0</v>
      </c>
      <c r="R16" s="118">
        <v>0</v>
      </c>
      <c r="S16" s="202">
        <f t="shared" si="0"/>
        <v>13</v>
      </c>
      <c r="T16" s="124">
        <f t="shared" si="1"/>
        <v>2</v>
      </c>
      <c r="U16" s="72">
        <f t="shared" si="2"/>
        <v>1.5</v>
      </c>
      <c r="V16" s="107" t="s">
        <v>148</v>
      </c>
      <c r="W16" s="102" t="s">
        <v>148</v>
      </c>
      <c r="Y16" s="105"/>
      <c r="Z16" s="105"/>
      <c r="AA16" s="105"/>
      <c r="AB16" s="49"/>
      <c r="AC16" s="54"/>
      <c r="AD16" s="54"/>
      <c r="AE16" s="54"/>
      <c r="AF16" s="73">
        <f t="shared" si="3"/>
        <v>2</v>
      </c>
      <c r="AG16" s="28"/>
    </row>
    <row r="17" spans="1:33" ht="15.65" x14ac:dyDescent="0.25">
      <c r="A17" s="128">
        <v>7</v>
      </c>
      <c r="B17" s="186" t="s">
        <v>73</v>
      </c>
      <c r="C17" s="115" t="s">
        <v>96</v>
      </c>
      <c r="D17" s="63">
        <v>0</v>
      </c>
      <c r="E17" s="77">
        <v>1</v>
      </c>
      <c r="F17" s="77">
        <v>1</v>
      </c>
      <c r="G17" s="77">
        <v>1</v>
      </c>
      <c r="H17" s="77">
        <v>1</v>
      </c>
      <c r="I17" s="77">
        <v>1</v>
      </c>
      <c r="J17" s="77">
        <v>1</v>
      </c>
      <c r="K17" s="63">
        <v>1</v>
      </c>
      <c r="L17" s="63">
        <v>1</v>
      </c>
      <c r="M17" s="63">
        <v>1</v>
      </c>
      <c r="N17" s="63">
        <v>1</v>
      </c>
      <c r="O17" s="63">
        <v>1</v>
      </c>
      <c r="P17" s="63">
        <v>1</v>
      </c>
      <c r="Q17" s="63">
        <v>0</v>
      </c>
      <c r="R17" s="118">
        <v>0</v>
      </c>
      <c r="S17" s="202">
        <f t="shared" si="0"/>
        <v>12</v>
      </c>
      <c r="T17" s="124">
        <f t="shared" si="1"/>
        <v>3</v>
      </c>
      <c r="U17" s="72">
        <f t="shared" si="2"/>
        <v>1</v>
      </c>
      <c r="V17" s="107" t="s">
        <v>139</v>
      </c>
      <c r="W17" s="102" t="s">
        <v>65</v>
      </c>
      <c r="X17" s="105" t="s">
        <v>142</v>
      </c>
      <c r="Y17" s="103"/>
      <c r="Z17" s="103"/>
      <c r="AA17" s="103"/>
      <c r="AB17" s="103"/>
      <c r="AC17" s="106"/>
      <c r="AD17" s="106"/>
      <c r="AE17" s="106"/>
      <c r="AF17" s="73">
        <f t="shared" si="3"/>
        <v>3</v>
      </c>
      <c r="AG17" s="28"/>
    </row>
    <row r="18" spans="1:33" ht="15.65" x14ac:dyDescent="0.25">
      <c r="A18" s="128">
        <v>8</v>
      </c>
      <c r="B18" s="186" t="s">
        <v>74</v>
      </c>
      <c r="C18" s="115" t="s">
        <v>97</v>
      </c>
      <c r="D18" s="63">
        <v>1</v>
      </c>
      <c r="E18" s="77">
        <v>1</v>
      </c>
      <c r="F18" s="77">
        <v>1</v>
      </c>
      <c r="G18" s="77">
        <v>1</v>
      </c>
      <c r="H18" s="77">
        <v>1</v>
      </c>
      <c r="I18" s="77">
        <v>1</v>
      </c>
      <c r="J18" s="77">
        <v>1</v>
      </c>
      <c r="K18" s="63">
        <v>1</v>
      </c>
      <c r="L18" s="63">
        <v>1</v>
      </c>
      <c r="M18" s="63">
        <v>1</v>
      </c>
      <c r="N18" s="63">
        <v>1</v>
      </c>
      <c r="O18" s="63">
        <v>1</v>
      </c>
      <c r="P18" s="63">
        <v>1</v>
      </c>
      <c r="Q18" s="63">
        <v>0</v>
      </c>
      <c r="R18" s="118">
        <v>0</v>
      </c>
      <c r="S18" s="202">
        <f t="shared" si="0"/>
        <v>13</v>
      </c>
      <c r="T18" s="124">
        <f t="shared" si="1"/>
        <v>2</v>
      </c>
      <c r="U18" s="72">
        <f t="shared" si="2"/>
        <v>1.5</v>
      </c>
      <c r="V18" s="145" t="s">
        <v>142</v>
      </c>
      <c r="W18" s="103"/>
      <c r="X18" s="103"/>
      <c r="Y18" s="106"/>
      <c r="Z18" s="106"/>
      <c r="AA18" s="105"/>
      <c r="AB18" s="105"/>
      <c r="AC18" s="105"/>
      <c r="AD18" s="106"/>
      <c r="AE18" s="106"/>
      <c r="AF18" s="73">
        <f t="shared" si="3"/>
        <v>1</v>
      </c>
      <c r="AG18" s="28"/>
    </row>
    <row r="19" spans="1:33" ht="15.65" x14ac:dyDescent="0.25">
      <c r="A19" s="128">
        <v>9</v>
      </c>
      <c r="B19" s="186" t="s">
        <v>75</v>
      </c>
      <c r="C19" s="115" t="s">
        <v>98</v>
      </c>
      <c r="D19" s="63">
        <v>0</v>
      </c>
      <c r="E19" s="77">
        <v>1</v>
      </c>
      <c r="F19" s="77">
        <v>1</v>
      </c>
      <c r="G19" s="77">
        <v>1</v>
      </c>
      <c r="H19" s="63">
        <v>1</v>
      </c>
      <c r="I19" s="63">
        <v>1</v>
      </c>
      <c r="J19" s="63">
        <v>1</v>
      </c>
      <c r="K19" s="63">
        <v>1</v>
      </c>
      <c r="L19" s="63">
        <v>1</v>
      </c>
      <c r="M19" s="63">
        <v>1</v>
      </c>
      <c r="N19" s="63">
        <v>1</v>
      </c>
      <c r="O19" s="63">
        <v>1</v>
      </c>
      <c r="P19" s="63">
        <v>1</v>
      </c>
      <c r="Q19" s="63">
        <v>0</v>
      </c>
      <c r="R19" s="118">
        <v>0</v>
      </c>
      <c r="S19" s="202">
        <f t="shared" si="0"/>
        <v>12</v>
      </c>
      <c r="T19" s="124">
        <f t="shared" si="1"/>
        <v>3</v>
      </c>
      <c r="U19" s="72">
        <f t="shared" si="2"/>
        <v>1</v>
      </c>
      <c r="V19" s="55"/>
      <c r="W19" s="51"/>
      <c r="X19" s="50"/>
      <c r="Y19" s="50"/>
      <c r="Z19" s="103"/>
      <c r="AA19" s="103"/>
      <c r="AB19" s="103"/>
      <c r="AC19" s="106"/>
      <c r="AD19" s="106"/>
      <c r="AE19" s="106"/>
      <c r="AF19" s="73">
        <f t="shared" si="3"/>
        <v>0</v>
      </c>
      <c r="AG19" s="28"/>
    </row>
    <row r="20" spans="1:33" ht="15.65" x14ac:dyDescent="0.25">
      <c r="A20" s="128">
        <v>10</v>
      </c>
      <c r="B20" s="186" t="s">
        <v>76</v>
      </c>
      <c r="C20" s="129" t="s">
        <v>99</v>
      </c>
      <c r="D20" s="130">
        <v>0</v>
      </c>
      <c r="E20" s="77">
        <v>1</v>
      </c>
      <c r="F20" s="77">
        <v>1</v>
      </c>
      <c r="G20" s="77">
        <v>1</v>
      </c>
      <c r="H20" s="77">
        <v>1</v>
      </c>
      <c r="I20" s="77">
        <v>1</v>
      </c>
      <c r="J20" s="77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0</v>
      </c>
      <c r="R20" s="118">
        <v>0</v>
      </c>
      <c r="S20" s="202">
        <f t="shared" si="0"/>
        <v>12</v>
      </c>
      <c r="T20" s="124">
        <f t="shared" si="1"/>
        <v>3</v>
      </c>
      <c r="U20" s="72">
        <f t="shared" si="2"/>
        <v>1</v>
      </c>
      <c r="V20" s="226" t="s">
        <v>138</v>
      </c>
      <c r="W20" s="102" t="s">
        <v>139</v>
      </c>
      <c r="X20" s="102" t="s">
        <v>65</v>
      </c>
      <c r="Y20" s="102" t="s">
        <v>140</v>
      </c>
      <c r="AA20" s="103"/>
      <c r="AB20" s="103"/>
      <c r="AC20" s="106"/>
      <c r="AD20" s="106"/>
      <c r="AE20" s="106"/>
      <c r="AF20" s="73">
        <f t="shared" si="3"/>
        <v>4</v>
      </c>
      <c r="AG20" s="28"/>
    </row>
    <row r="21" spans="1:33" ht="15.65" x14ac:dyDescent="0.25">
      <c r="A21" s="128">
        <v>11</v>
      </c>
      <c r="B21" s="186" t="s">
        <v>77</v>
      </c>
      <c r="C21" s="115" t="s">
        <v>100</v>
      </c>
      <c r="D21" s="63">
        <v>0</v>
      </c>
      <c r="E21" s="77">
        <v>1</v>
      </c>
      <c r="F21" s="77">
        <v>1</v>
      </c>
      <c r="G21" s="77">
        <v>1</v>
      </c>
      <c r="H21" s="77">
        <v>1</v>
      </c>
      <c r="I21" s="77">
        <v>1</v>
      </c>
      <c r="J21" s="77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0</v>
      </c>
      <c r="R21" s="118">
        <v>0</v>
      </c>
      <c r="S21" s="202">
        <f t="shared" si="0"/>
        <v>12</v>
      </c>
      <c r="T21" s="124">
        <f t="shared" si="1"/>
        <v>3</v>
      </c>
      <c r="U21" s="72">
        <f t="shared" si="2"/>
        <v>1</v>
      </c>
      <c r="V21" s="157" t="s">
        <v>135</v>
      </c>
      <c r="W21" s="56"/>
      <c r="X21" s="56"/>
      <c r="Y21" s="56"/>
      <c r="Z21" s="56"/>
      <c r="AA21" s="56"/>
      <c r="AB21" s="56"/>
      <c r="AC21" s="57"/>
      <c r="AD21" s="57"/>
      <c r="AE21" s="57"/>
      <c r="AF21" s="73">
        <f t="shared" si="3"/>
        <v>1</v>
      </c>
      <c r="AG21" s="28"/>
    </row>
    <row r="22" spans="1:33" ht="15.65" x14ac:dyDescent="0.25">
      <c r="A22" s="128">
        <v>12</v>
      </c>
      <c r="B22" s="186" t="s">
        <v>78</v>
      </c>
      <c r="C22" s="115" t="s">
        <v>101</v>
      </c>
      <c r="D22" s="63">
        <v>1</v>
      </c>
      <c r="E22" s="77">
        <v>0</v>
      </c>
      <c r="F22" s="77">
        <v>0</v>
      </c>
      <c r="G22" s="77">
        <v>1</v>
      </c>
      <c r="H22" s="77">
        <v>1</v>
      </c>
      <c r="I22" s="77">
        <v>1</v>
      </c>
      <c r="J22" s="77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0</v>
      </c>
      <c r="R22" s="118">
        <v>1</v>
      </c>
      <c r="S22" s="202">
        <f t="shared" si="0"/>
        <v>12</v>
      </c>
      <c r="T22" s="124">
        <f t="shared" si="1"/>
        <v>3</v>
      </c>
      <c r="U22" s="72">
        <f t="shared" si="2"/>
        <v>1</v>
      </c>
      <c r="V22" s="145" t="s">
        <v>138</v>
      </c>
      <c r="W22" s="56"/>
      <c r="X22" s="56"/>
      <c r="Y22" s="56"/>
      <c r="Z22" s="56"/>
      <c r="AA22" s="56"/>
      <c r="AB22" s="56"/>
      <c r="AC22" s="57"/>
      <c r="AD22" s="57"/>
      <c r="AE22" s="57"/>
      <c r="AF22" s="73">
        <f t="shared" si="3"/>
        <v>1</v>
      </c>
      <c r="AG22" s="28"/>
    </row>
    <row r="23" spans="1:33" ht="15.65" x14ac:dyDescent="0.25">
      <c r="A23" s="128">
        <v>13</v>
      </c>
      <c r="B23" s="187" t="s">
        <v>79</v>
      </c>
      <c r="C23" s="136" t="s">
        <v>102</v>
      </c>
      <c r="D23" s="97">
        <v>1</v>
      </c>
      <c r="E23" s="77">
        <v>1</v>
      </c>
      <c r="F23" s="77">
        <v>1</v>
      </c>
      <c r="G23" s="77">
        <v>1</v>
      </c>
      <c r="H23" s="77">
        <v>1</v>
      </c>
      <c r="I23" s="77">
        <v>1</v>
      </c>
      <c r="J23" s="77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118">
        <v>0</v>
      </c>
      <c r="S23" s="202">
        <f t="shared" si="0"/>
        <v>14</v>
      </c>
      <c r="T23" s="124">
        <f t="shared" si="1"/>
        <v>1</v>
      </c>
      <c r="U23" s="72">
        <f t="shared" si="2"/>
        <v>2</v>
      </c>
      <c r="V23" s="221"/>
      <c r="W23" s="51"/>
      <c r="X23" s="50"/>
      <c r="Y23" s="50"/>
      <c r="Z23" s="103"/>
      <c r="AA23" s="103"/>
      <c r="AB23" s="103"/>
      <c r="AC23" s="106"/>
      <c r="AD23" s="106"/>
      <c r="AE23" s="106"/>
      <c r="AF23" s="73">
        <f t="shared" si="3"/>
        <v>0</v>
      </c>
      <c r="AG23" s="28"/>
    </row>
    <row r="24" spans="1:33" ht="15.65" x14ac:dyDescent="0.25">
      <c r="A24" s="128">
        <v>14</v>
      </c>
      <c r="B24" s="186" t="s">
        <v>80</v>
      </c>
      <c r="C24" s="115" t="s">
        <v>103</v>
      </c>
      <c r="D24" s="63">
        <v>1</v>
      </c>
      <c r="E24" s="77">
        <v>1</v>
      </c>
      <c r="F24" s="77">
        <v>0</v>
      </c>
      <c r="G24" s="77">
        <v>1</v>
      </c>
      <c r="H24" s="77">
        <v>1</v>
      </c>
      <c r="I24" s="77">
        <v>1</v>
      </c>
      <c r="J24" s="77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118">
        <v>0</v>
      </c>
      <c r="S24" s="202">
        <f t="shared" si="0"/>
        <v>13</v>
      </c>
      <c r="T24" s="124">
        <f t="shared" si="1"/>
        <v>2</v>
      </c>
      <c r="U24" s="72">
        <f t="shared" si="2"/>
        <v>1.5</v>
      </c>
      <c r="V24" s="157" t="s">
        <v>135</v>
      </c>
      <c r="W24" s="51"/>
      <c r="X24" s="50"/>
      <c r="Y24" s="50"/>
      <c r="Z24" s="52"/>
      <c r="AA24" s="52"/>
      <c r="AB24" s="52"/>
      <c r="AC24" s="53"/>
      <c r="AD24" s="53"/>
      <c r="AE24" s="57"/>
      <c r="AF24" s="73">
        <f t="shared" si="3"/>
        <v>1</v>
      </c>
      <c r="AG24" s="28"/>
    </row>
    <row r="25" spans="1:33" ht="15.65" x14ac:dyDescent="0.25">
      <c r="A25" s="128">
        <v>15</v>
      </c>
      <c r="B25" s="186" t="s">
        <v>81</v>
      </c>
      <c r="C25" s="115" t="s">
        <v>104</v>
      </c>
      <c r="D25" s="63">
        <v>1</v>
      </c>
      <c r="E25" s="77">
        <v>1</v>
      </c>
      <c r="F25" s="77">
        <v>1</v>
      </c>
      <c r="G25" s="77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0</v>
      </c>
      <c r="R25" s="118">
        <v>0</v>
      </c>
      <c r="S25" s="202">
        <f t="shared" si="0"/>
        <v>13</v>
      </c>
      <c r="T25" s="124">
        <f t="shared" si="1"/>
        <v>2</v>
      </c>
      <c r="U25" s="72">
        <f t="shared" si="2"/>
        <v>1.5</v>
      </c>
      <c r="V25" s="60"/>
      <c r="W25" s="50"/>
      <c r="X25" s="50"/>
      <c r="Y25" s="56"/>
      <c r="Z25" s="56"/>
      <c r="AA25" s="56"/>
      <c r="AB25" s="56"/>
      <c r="AC25" s="57"/>
      <c r="AD25" s="57"/>
      <c r="AE25" s="57"/>
      <c r="AF25" s="73">
        <f t="shared" si="3"/>
        <v>0</v>
      </c>
      <c r="AG25" s="28"/>
    </row>
    <row r="26" spans="1:33" ht="15.65" x14ac:dyDescent="0.25">
      <c r="A26" s="128">
        <v>16</v>
      </c>
      <c r="B26" s="186" t="s">
        <v>82</v>
      </c>
      <c r="C26" s="115" t="s">
        <v>105</v>
      </c>
      <c r="D26" s="63">
        <v>1</v>
      </c>
      <c r="E26" s="77">
        <v>1</v>
      </c>
      <c r="F26" s="77">
        <v>1</v>
      </c>
      <c r="G26" s="63">
        <v>1</v>
      </c>
      <c r="H26" s="63">
        <v>0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0</v>
      </c>
      <c r="O26" s="63">
        <v>1</v>
      </c>
      <c r="P26" s="63">
        <v>0</v>
      </c>
      <c r="Q26" s="63">
        <v>0</v>
      </c>
      <c r="R26" s="118">
        <v>0</v>
      </c>
      <c r="S26" s="202">
        <f t="shared" si="0"/>
        <v>10</v>
      </c>
      <c r="T26" s="124">
        <f t="shared" si="1"/>
        <v>5</v>
      </c>
      <c r="U26" s="72">
        <f t="shared" si="2"/>
        <v>0.5</v>
      </c>
      <c r="V26" s="147"/>
      <c r="W26" s="49"/>
      <c r="X26" s="49"/>
      <c r="Y26" s="102"/>
      <c r="Z26" s="103"/>
      <c r="AA26" s="103"/>
      <c r="AB26" s="103"/>
      <c r="AC26" s="106"/>
      <c r="AD26" s="106"/>
      <c r="AE26" s="106"/>
      <c r="AF26" s="73">
        <f t="shared" si="3"/>
        <v>0</v>
      </c>
      <c r="AG26" s="28"/>
    </row>
    <row r="27" spans="1:33" ht="15.65" x14ac:dyDescent="0.25">
      <c r="A27" s="128">
        <v>17</v>
      </c>
      <c r="B27" s="186" t="s">
        <v>83</v>
      </c>
      <c r="C27" s="115" t="s">
        <v>106</v>
      </c>
      <c r="D27" s="63">
        <v>1</v>
      </c>
      <c r="E27" s="77">
        <v>1</v>
      </c>
      <c r="F27" s="77">
        <v>1</v>
      </c>
      <c r="G27" s="77">
        <v>1</v>
      </c>
      <c r="H27" s="77">
        <v>0</v>
      </c>
      <c r="I27" s="77">
        <v>1</v>
      </c>
      <c r="J27" s="77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0</v>
      </c>
      <c r="R27" s="118">
        <v>0</v>
      </c>
      <c r="S27" s="202">
        <f t="shared" si="0"/>
        <v>11</v>
      </c>
      <c r="T27" s="124">
        <f t="shared" si="1"/>
        <v>4</v>
      </c>
      <c r="U27" s="72">
        <f t="shared" si="2"/>
        <v>1</v>
      </c>
      <c r="V27" s="157" t="s">
        <v>138</v>
      </c>
      <c r="W27" s="49"/>
      <c r="X27" s="49"/>
      <c r="Y27" s="51"/>
      <c r="Z27" s="106"/>
      <c r="AA27" s="106"/>
      <c r="AB27" s="105"/>
      <c r="AC27" s="105"/>
      <c r="AD27" s="105"/>
      <c r="AE27" s="106"/>
      <c r="AF27" s="73">
        <f t="shared" si="3"/>
        <v>1</v>
      </c>
      <c r="AG27" s="28"/>
    </row>
    <row r="28" spans="1:33" ht="15.65" x14ac:dyDescent="0.25">
      <c r="A28" s="128">
        <v>18</v>
      </c>
      <c r="B28" s="186" t="s">
        <v>84</v>
      </c>
      <c r="C28" s="129" t="s">
        <v>107</v>
      </c>
      <c r="D28" s="130">
        <v>1</v>
      </c>
      <c r="E28" s="77">
        <v>1</v>
      </c>
      <c r="F28" s="77">
        <v>1</v>
      </c>
      <c r="G28" s="77">
        <v>1</v>
      </c>
      <c r="H28" s="63">
        <v>1</v>
      </c>
      <c r="I28" s="63">
        <v>1</v>
      </c>
      <c r="J28" s="63">
        <v>1</v>
      </c>
      <c r="K28" s="63">
        <v>1</v>
      </c>
      <c r="L28" s="63">
        <v>1</v>
      </c>
      <c r="M28" s="63">
        <v>1</v>
      </c>
      <c r="N28" s="63">
        <v>1</v>
      </c>
      <c r="O28" s="63">
        <v>1</v>
      </c>
      <c r="P28" s="63">
        <v>1</v>
      </c>
      <c r="Q28" s="63">
        <v>0</v>
      </c>
      <c r="R28" s="118">
        <v>0</v>
      </c>
      <c r="S28" s="202">
        <f t="shared" ref="S28:S37" si="4">SUM(D28:R28)</f>
        <v>13</v>
      </c>
      <c r="T28" s="124">
        <f t="shared" si="1"/>
        <v>2</v>
      </c>
      <c r="U28" s="72">
        <f t="shared" si="2"/>
        <v>1.5</v>
      </c>
      <c r="V28" s="104" t="s">
        <v>140</v>
      </c>
      <c r="W28" s="103"/>
      <c r="X28" s="51"/>
      <c r="Y28" s="106"/>
      <c r="Z28" s="103"/>
      <c r="AA28" s="103"/>
      <c r="AB28" s="103"/>
      <c r="AC28" s="106"/>
      <c r="AD28" s="106"/>
      <c r="AE28" s="106"/>
      <c r="AF28" s="73">
        <f t="shared" si="3"/>
        <v>1</v>
      </c>
      <c r="AG28" s="28"/>
    </row>
    <row r="29" spans="1:33" ht="15.65" x14ac:dyDescent="0.25">
      <c r="A29" s="128">
        <v>19</v>
      </c>
      <c r="B29" s="186" t="s">
        <v>85</v>
      </c>
      <c r="C29" s="115" t="s">
        <v>108</v>
      </c>
      <c r="D29" s="63">
        <v>1</v>
      </c>
      <c r="E29" s="77">
        <v>1</v>
      </c>
      <c r="F29" s="77">
        <v>1</v>
      </c>
      <c r="G29" s="77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118">
        <v>1</v>
      </c>
      <c r="S29" s="202">
        <f t="shared" si="4"/>
        <v>15</v>
      </c>
      <c r="T29" s="124">
        <f t="shared" si="1"/>
        <v>0</v>
      </c>
      <c r="U29" s="72">
        <f t="shared" si="2"/>
        <v>2</v>
      </c>
      <c r="V29" s="107" t="s">
        <v>148</v>
      </c>
      <c r="W29" s="102" t="s">
        <v>148</v>
      </c>
      <c r="X29" s="146" t="s">
        <v>138</v>
      </c>
      <c r="Y29" s="225" t="s">
        <v>140</v>
      </c>
      <c r="Z29" s="156" t="s">
        <v>142</v>
      </c>
      <c r="AA29" s="103"/>
      <c r="AB29" s="103"/>
      <c r="AC29" s="106"/>
      <c r="AD29" s="106"/>
      <c r="AE29" s="106"/>
      <c r="AF29" s="73">
        <f t="shared" si="3"/>
        <v>5</v>
      </c>
      <c r="AG29" s="61"/>
    </row>
    <row r="30" spans="1:33" ht="15.65" x14ac:dyDescent="0.25">
      <c r="A30" s="128">
        <v>20</v>
      </c>
      <c r="B30" s="187" t="s">
        <v>86</v>
      </c>
      <c r="C30" s="115" t="s">
        <v>109</v>
      </c>
      <c r="D30" s="63">
        <v>1</v>
      </c>
      <c r="E30" s="77">
        <v>1</v>
      </c>
      <c r="F30" s="77">
        <v>1</v>
      </c>
      <c r="G30" s="77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63">
        <v>1</v>
      </c>
      <c r="O30" s="63">
        <v>1</v>
      </c>
      <c r="P30" s="63">
        <v>1</v>
      </c>
      <c r="Q30" s="63">
        <v>1</v>
      </c>
      <c r="R30" s="118">
        <v>0</v>
      </c>
      <c r="S30" s="202">
        <f t="shared" si="4"/>
        <v>14</v>
      </c>
      <c r="T30" s="124">
        <f t="shared" si="1"/>
        <v>1</v>
      </c>
      <c r="U30" s="72">
        <f t="shared" si="2"/>
        <v>2</v>
      </c>
      <c r="V30" s="107" t="s">
        <v>149</v>
      </c>
      <c r="W30" s="146" t="s">
        <v>140</v>
      </c>
      <c r="X30" s="148" t="s">
        <v>141</v>
      </c>
      <c r="Y30" s="146" t="s">
        <v>138</v>
      </c>
      <c r="Z30" s="146" t="s">
        <v>138</v>
      </c>
      <c r="AA30" s="156" t="s">
        <v>142</v>
      </c>
      <c r="AB30" s="103"/>
      <c r="AC30" s="106"/>
      <c r="AD30" s="106"/>
      <c r="AE30" s="106"/>
      <c r="AF30" s="73">
        <f t="shared" si="3"/>
        <v>6</v>
      </c>
      <c r="AG30" s="61"/>
    </row>
    <row r="31" spans="1:33" ht="15.65" x14ac:dyDescent="0.25">
      <c r="A31" s="128">
        <v>21</v>
      </c>
      <c r="B31" s="186" t="s">
        <v>87</v>
      </c>
      <c r="C31" s="115" t="s">
        <v>110</v>
      </c>
      <c r="D31" s="63">
        <v>1</v>
      </c>
      <c r="E31" s="77">
        <v>0</v>
      </c>
      <c r="F31" s="77">
        <v>1</v>
      </c>
      <c r="G31" s="77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  <c r="P31" s="63">
        <v>1</v>
      </c>
      <c r="Q31" s="63">
        <v>1</v>
      </c>
      <c r="R31" s="118">
        <v>1</v>
      </c>
      <c r="S31" s="202">
        <f t="shared" si="4"/>
        <v>14</v>
      </c>
      <c r="T31" s="124">
        <f t="shared" si="1"/>
        <v>1</v>
      </c>
      <c r="U31" s="72">
        <f t="shared" si="2"/>
        <v>2</v>
      </c>
      <c r="V31" s="107" t="s">
        <v>144</v>
      </c>
      <c r="W31" s="49" t="s">
        <v>148</v>
      </c>
      <c r="X31" s="102" t="s">
        <v>148</v>
      </c>
      <c r="Y31" s="106"/>
      <c r="Z31" s="103"/>
      <c r="AA31" s="103"/>
      <c r="AB31" s="103"/>
      <c r="AC31" s="106"/>
      <c r="AD31" s="106"/>
      <c r="AE31" s="106"/>
      <c r="AF31" s="73">
        <f t="shared" si="3"/>
        <v>3</v>
      </c>
      <c r="AG31" s="61"/>
    </row>
    <row r="32" spans="1:33" ht="15.65" x14ac:dyDescent="0.25">
      <c r="A32" s="128">
        <v>22</v>
      </c>
      <c r="B32" s="186" t="s">
        <v>20</v>
      </c>
      <c r="C32" s="115" t="s">
        <v>21</v>
      </c>
      <c r="D32" s="63">
        <v>0</v>
      </c>
      <c r="E32" s="77">
        <v>1</v>
      </c>
      <c r="F32" s="77">
        <v>1</v>
      </c>
      <c r="G32" s="77">
        <v>1</v>
      </c>
      <c r="H32" s="63">
        <v>1</v>
      </c>
      <c r="I32" s="63">
        <v>1</v>
      </c>
      <c r="J32" s="63">
        <v>0</v>
      </c>
      <c r="K32" s="63">
        <v>1</v>
      </c>
      <c r="L32" s="63">
        <v>1</v>
      </c>
      <c r="M32" s="63">
        <v>1</v>
      </c>
      <c r="N32" s="63">
        <v>1</v>
      </c>
      <c r="O32" s="63">
        <v>0</v>
      </c>
      <c r="P32" s="63">
        <v>0</v>
      </c>
      <c r="Q32" s="63">
        <v>0</v>
      </c>
      <c r="R32" s="118">
        <v>0</v>
      </c>
      <c r="S32" s="202">
        <f t="shared" si="4"/>
        <v>9</v>
      </c>
      <c r="T32" s="124">
        <f t="shared" si="1"/>
        <v>6</v>
      </c>
      <c r="U32" s="72">
        <f t="shared" si="2"/>
        <v>0</v>
      </c>
      <c r="V32" s="104"/>
      <c r="W32" s="106"/>
      <c r="X32" s="51"/>
      <c r="Y32" s="106"/>
      <c r="Z32" s="103"/>
      <c r="AA32" s="103"/>
      <c r="AB32" s="103"/>
      <c r="AC32" s="106"/>
      <c r="AD32" s="106"/>
      <c r="AE32" s="106"/>
      <c r="AF32" s="73">
        <f t="shared" si="3"/>
        <v>0</v>
      </c>
      <c r="AG32" s="61"/>
    </row>
    <row r="33" spans="1:33" ht="15.65" x14ac:dyDescent="0.25">
      <c r="A33" s="128">
        <v>24</v>
      </c>
      <c r="B33" s="186" t="s">
        <v>22</v>
      </c>
      <c r="C33" s="115" t="s">
        <v>111</v>
      </c>
      <c r="D33" s="63">
        <v>1</v>
      </c>
      <c r="E33" s="63">
        <v>1</v>
      </c>
      <c r="F33" s="77">
        <v>1</v>
      </c>
      <c r="G33" s="77">
        <v>1</v>
      </c>
      <c r="H33" s="77">
        <v>1</v>
      </c>
      <c r="I33" s="77">
        <v>1</v>
      </c>
      <c r="J33" s="77">
        <v>0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0</v>
      </c>
      <c r="R33" s="118">
        <v>0</v>
      </c>
      <c r="S33" s="202">
        <f t="shared" si="4"/>
        <v>12</v>
      </c>
      <c r="T33" s="124">
        <f t="shared" si="1"/>
        <v>3</v>
      </c>
      <c r="U33" s="72">
        <f t="shared" si="2"/>
        <v>1</v>
      </c>
      <c r="V33" s="145"/>
      <c r="W33" s="148"/>
      <c r="X33" s="105"/>
      <c r="Y33" s="103"/>
      <c r="Z33" s="103"/>
      <c r="AA33" s="103"/>
      <c r="AB33" s="103"/>
      <c r="AC33" s="106"/>
      <c r="AD33" s="106"/>
      <c r="AE33" s="106"/>
      <c r="AF33" s="73">
        <f t="shared" si="3"/>
        <v>0</v>
      </c>
      <c r="AG33" s="28"/>
    </row>
    <row r="34" spans="1:33" ht="15.65" x14ac:dyDescent="0.25">
      <c r="A34" s="128">
        <v>25</v>
      </c>
      <c r="B34" s="218" t="s">
        <v>23</v>
      </c>
      <c r="C34" s="115" t="s">
        <v>127</v>
      </c>
      <c r="D34" s="63">
        <v>0</v>
      </c>
      <c r="E34" s="63">
        <v>1</v>
      </c>
      <c r="F34" s="77">
        <v>1</v>
      </c>
      <c r="G34" s="77">
        <v>1</v>
      </c>
      <c r="H34" s="77">
        <v>0</v>
      </c>
      <c r="I34" s="77">
        <v>1</v>
      </c>
      <c r="J34" s="77">
        <v>0</v>
      </c>
      <c r="K34" s="63">
        <v>1</v>
      </c>
      <c r="L34" s="63">
        <v>1</v>
      </c>
      <c r="M34" s="63">
        <v>1</v>
      </c>
      <c r="N34" s="63">
        <v>1</v>
      </c>
      <c r="O34" s="63">
        <v>0</v>
      </c>
      <c r="P34" s="63">
        <v>0</v>
      </c>
      <c r="Q34" s="63">
        <v>0</v>
      </c>
      <c r="R34" s="118">
        <v>0</v>
      </c>
      <c r="S34" s="202">
        <f t="shared" si="4"/>
        <v>8</v>
      </c>
      <c r="T34" s="124">
        <f t="shared" si="1"/>
        <v>7</v>
      </c>
      <c r="U34" s="72">
        <f t="shared" si="2"/>
        <v>0</v>
      </c>
      <c r="V34" s="145"/>
      <c r="W34" s="106"/>
      <c r="X34" s="103"/>
      <c r="Y34" s="103"/>
      <c r="Z34" s="103"/>
      <c r="AA34" s="103"/>
      <c r="AB34" s="103"/>
      <c r="AC34" s="106"/>
      <c r="AD34" s="106"/>
      <c r="AE34" s="106"/>
      <c r="AF34" s="73">
        <f t="shared" si="3"/>
        <v>0</v>
      </c>
      <c r="AG34" s="34"/>
    </row>
    <row r="35" spans="1:33" ht="15.65" x14ac:dyDescent="0.25">
      <c r="A35" s="128">
        <v>26</v>
      </c>
      <c r="B35" s="210" t="s">
        <v>24</v>
      </c>
      <c r="C35" s="115" t="s">
        <v>25</v>
      </c>
      <c r="D35" s="130">
        <v>0</v>
      </c>
      <c r="E35" s="63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118">
        <v>0</v>
      </c>
      <c r="S35" s="202">
        <f t="shared" si="4"/>
        <v>0</v>
      </c>
      <c r="T35" s="124">
        <f t="shared" si="1"/>
        <v>15</v>
      </c>
      <c r="U35" s="72" t="str">
        <f t="shared" si="2"/>
        <v>нема право</v>
      </c>
      <c r="V35" s="104"/>
      <c r="W35" s="148"/>
      <c r="X35" s="156"/>
      <c r="Y35" s="103"/>
      <c r="Z35" s="103"/>
      <c r="AA35" s="103"/>
      <c r="AB35" s="103"/>
      <c r="AC35" s="106"/>
      <c r="AD35" s="106"/>
      <c r="AE35" s="106"/>
      <c r="AF35" s="73">
        <f t="shared" si="3"/>
        <v>0</v>
      </c>
      <c r="AG35" s="34"/>
    </row>
    <row r="36" spans="1:33" ht="15.65" x14ac:dyDescent="0.25">
      <c r="A36" s="128">
        <v>27</v>
      </c>
      <c r="B36" s="187" t="s">
        <v>88</v>
      </c>
      <c r="C36" s="129" t="s">
        <v>112</v>
      </c>
      <c r="D36" s="130">
        <v>1</v>
      </c>
      <c r="E36" s="63">
        <v>1</v>
      </c>
      <c r="F36" s="77">
        <v>1</v>
      </c>
      <c r="G36" s="77">
        <v>1</v>
      </c>
      <c r="H36" s="77">
        <v>0</v>
      </c>
      <c r="I36" s="77">
        <v>1</v>
      </c>
      <c r="J36" s="77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0</v>
      </c>
      <c r="Q36" s="63">
        <v>0</v>
      </c>
      <c r="R36" s="118">
        <v>0</v>
      </c>
      <c r="S36" s="202">
        <f>SUM(D36:R36)</f>
        <v>11</v>
      </c>
      <c r="T36" s="124">
        <f t="shared" si="1"/>
        <v>4</v>
      </c>
      <c r="U36" s="72">
        <f t="shared" si="2"/>
        <v>1</v>
      </c>
      <c r="V36" s="145" t="s">
        <v>132</v>
      </c>
      <c r="W36" s="148" t="s">
        <v>138</v>
      </c>
      <c r="X36" s="103"/>
      <c r="Y36" s="103"/>
      <c r="Z36" s="103"/>
      <c r="AA36" s="103"/>
      <c r="AB36" s="103"/>
      <c r="AC36" s="106"/>
      <c r="AD36" s="106"/>
      <c r="AE36" s="106"/>
      <c r="AF36" s="73">
        <f t="shared" si="3"/>
        <v>2</v>
      </c>
      <c r="AG36" s="34"/>
    </row>
    <row r="37" spans="1:33" ht="16.3" thickBot="1" x14ac:dyDescent="0.3">
      <c r="A37" s="184">
        <v>28</v>
      </c>
      <c r="B37" s="188" t="s">
        <v>89</v>
      </c>
      <c r="C37" s="116" t="s">
        <v>113</v>
      </c>
      <c r="D37" s="96">
        <v>0</v>
      </c>
      <c r="E37" s="96">
        <v>0</v>
      </c>
      <c r="F37" s="142">
        <v>0</v>
      </c>
      <c r="G37" s="142">
        <v>0</v>
      </c>
      <c r="H37" s="142">
        <v>1</v>
      </c>
      <c r="I37" s="142">
        <v>1</v>
      </c>
      <c r="J37" s="142">
        <v>0</v>
      </c>
      <c r="K37" s="96">
        <v>1</v>
      </c>
      <c r="L37" s="96">
        <v>1</v>
      </c>
      <c r="M37" s="96">
        <v>1</v>
      </c>
      <c r="N37" s="96">
        <v>1</v>
      </c>
      <c r="O37" s="96">
        <v>1</v>
      </c>
      <c r="P37" s="96">
        <v>1</v>
      </c>
      <c r="Q37" s="96">
        <v>0</v>
      </c>
      <c r="R37" s="119">
        <v>0</v>
      </c>
      <c r="S37" s="203">
        <f t="shared" si="4"/>
        <v>8</v>
      </c>
      <c r="T37" s="204">
        <f t="shared" si="1"/>
        <v>7</v>
      </c>
      <c r="U37" s="205">
        <f t="shared" si="2"/>
        <v>0</v>
      </c>
      <c r="V37" s="206"/>
      <c r="W37" s="207"/>
      <c r="X37" s="208"/>
      <c r="Y37" s="208"/>
      <c r="Z37" s="208"/>
      <c r="AA37" s="208"/>
      <c r="AB37" s="208"/>
      <c r="AC37" s="207"/>
      <c r="AD37" s="207"/>
      <c r="AE37" s="207"/>
      <c r="AF37" s="209">
        <f t="shared" si="3"/>
        <v>0</v>
      </c>
      <c r="AG37" s="34"/>
    </row>
    <row r="38" spans="1:33" ht="15.65" x14ac:dyDescent="0.25">
      <c r="A38" s="32"/>
      <c r="B38" s="34"/>
      <c r="C38" s="32"/>
      <c r="D38" s="32"/>
      <c r="E38" s="32"/>
      <c r="F38" s="32"/>
      <c r="G38" s="44"/>
      <c r="H38" s="32"/>
      <c r="I38" s="32"/>
      <c r="J38" s="32"/>
      <c r="K38" s="32"/>
      <c r="L38" s="32"/>
      <c r="M38" s="32"/>
      <c r="N38" s="64"/>
      <c r="O38" s="64"/>
      <c r="P38" s="64"/>
      <c r="Q38" s="64"/>
      <c r="R38" s="64"/>
      <c r="S38" s="32"/>
      <c r="T38" s="33"/>
      <c r="U38" s="32"/>
      <c r="V38" s="42"/>
      <c r="W38" s="34"/>
      <c r="X38" s="34"/>
      <c r="Y38" s="34"/>
      <c r="Z38" s="34"/>
      <c r="AA38" s="34"/>
      <c r="AB38" s="34"/>
      <c r="AC38" s="34"/>
      <c r="AD38" s="34"/>
      <c r="AE38" s="34"/>
      <c r="AF38" s="36"/>
      <c r="AG38" s="34"/>
    </row>
    <row r="39" spans="1:33" ht="15.65" x14ac:dyDescent="0.25">
      <c r="A39" s="32"/>
      <c r="B39" s="34"/>
      <c r="C39" s="32"/>
      <c r="D39" s="32"/>
      <c r="E39" s="32"/>
      <c r="F39" s="32"/>
      <c r="G39" s="44"/>
      <c r="H39" s="32"/>
      <c r="I39" s="32"/>
      <c r="J39" s="32"/>
      <c r="K39" s="32"/>
      <c r="L39" s="32"/>
      <c r="M39" s="32"/>
      <c r="N39" s="64"/>
      <c r="O39" s="64"/>
      <c r="P39" s="64"/>
      <c r="Q39" s="64"/>
      <c r="R39" s="64"/>
      <c r="S39" s="32"/>
      <c r="T39" s="33"/>
      <c r="U39" s="32"/>
      <c r="V39" s="42"/>
      <c r="W39" s="34"/>
      <c r="X39" s="34"/>
      <c r="Y39" s="34"/>
      <c r="Z39" s="34"/>
      <c r="AA39" s="34"/>
      <c r="AB39" s="34"/>
      <c r="AC39" s="34"/>
      <c r="AD39" s="34"/>
      <c r="AE39" s="34"/>
      <c r="AF39" s="36"/>
      <c r="AG39" s="34"/>
    </row>
    <row r="40" spans="1:33" ht="15.65" x14ac:dyDescent="0.25">
      <c r="A40" s="32"/>
      <c r="B40" s="3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64"/>
      <c r="O40" s="64"/>
      <c r="P40" s="64"/>
      <c r="Q40" s="64"/>
      <c r="R40" s="64"/>
      <c r="S40" s="32"/>
      <c r="T40" s="33"/>
      <c r="U40" s="32"/>
      <c r="V40" s="42"/>
      <c r="W40" s="34"/>
      <c r="X40" s="34"/>
      <c r="Y40" s="34"/>
      <c r="Z40" s="34"/>
      <c r="AA40" s="34"/>
      <c r="AB40" s="34"/>
      <c r="AC40" s="34"/>
      <c r="AD40" s="34"/>
      <c r="AE40" s="34"/>
      <c r="AF40" s="36"/>
      <c r="AG40" s="34"/>
    </row>
    <row r="41" spans="1:33" ht="15.65" x14ac:dyDescent="0.25">
      <c r="A41" s="32"/>
      <c r="B41" s="3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64"/>
      <c r="O41" s="64"/>
      <c r="P41" s="64"/>
      <c r="Q41" s="64"/>
      <c r="R41" s="64"/>
      <c r="S41" s="32"/>
      <c r="T41" s="33"/>
      <c r="U41" s="32"/>
      <c r="V41" s="42"/>
      <c r="W41" s="34"/>
      <c r="X41" s="34"/>
      <c r="Y41" s="34"/>
      <c r="Z41" s="34"/>
      <c r="AA41" s="34"/>
      <c r="AB41" s="34"/>
      <c r="AC41" s="34"/>
      <c r="AD41" s="34"/>
      <c r="AE41" s="34"/>
      <c r="AF41" s="36"/>
      <c r="AG41" s="34"/>
    </row>
    <row r="42" spans="1:33" ht="15.65" x14ac:dyDescent="0.25">
      <c r="A42" s="32"/>
      <c r="B42" s="34"/>
      <c r="C42" s="37"/>
      <c r="D42" s="44"/>
      <c r="E42" s="32"/>
      <c r="F42" s="32"/>
      <c r="G42" s="44"/>
      <c r="H42" s="32"/>
      <c r="I42" s="32"/>
      <c r="J42" s="32"/>
      <c r="K42" s="44"/>
      <c r="L42" s="44"/>
      <c r="M42" s="32"/>
      <c r="N42" s="64"/>
      <c r="O42" s="64"/>
      <c r="P42" s="64"/>
      <c r="Q42" s="64"/>
      <c r="R42" s="64"/>
      <c r="S42" s="32"/>
      <c r="T42" s="33"/>
      <c r="U42" s="32"/>
      <c r="V42" s="42"/>
      <c r="W42" s="34"/>
      <c r="X42" s="34"/>
      <c r="Y42" s="34"/>
      <c r="Z42" s="34"/>
      <c r="AA42" s="34"/>
      <c r="AB42" s="34"/>
      <c r="AC42" s="34"/>
      <c r="AD42" s="34"/>
      <c r="AE42" s="34"/>
      <c r="AF42" s="36"/>
      <c r="AG42" s="34"/>
    </row>
    <row r="43" spans="1:33" ht="15.65" x14ac:dyDescent="0.25">
      <c r="A43" s="32"/>
      <c r="B43" s="34"/>
      <c r="C43" s="37"/>
      <c r="D43" s="44"/>
      <c r="E43" s="32"/>
      <c r="F43" s="32"/>
      <c r="G43" s="44"/>
      <c r="H43" s="32"/>
      <c r="I43" s="32"/>
      <c r="J43" s="32"/>
      <c r="K43" s="32"/>
      <c r="L43" s="32"/>
      <c r="M43" s="32"/>
      <c r="N43" s="64"/>
      <c r="O43" s="64"/>
      <c r="P43" s="64"/>
      <c r="Q43" s="64"/>
      <c r="R43" s="64"/>
      <c r="S43" s="32"/>
      <c r="T43" s="33"/>
      <c r="U43" s="32"/>
      <c r="V43" s="42"/>
      <c r="W43" s="34"/>
      <c r="X43" s="34"/>
      <c r="Y43" s="34"/>
      <c r="Z43" s="34"/>
      <c r="AA43" s="34"/>
      <c r="AB43" s="34"/>
      <c r="AC43" s="34"/>
      <c r="AD43" s="34"/>
      <c r="AE43" s="34"/>
      <c r="AF43" s="36"/>
      <c r="AG43" s="34"/>
    </row>
    <row r="44" spans="1:33" ht="15.65" x14ac:dyDescent="0.25">
      <c r="A44" s="32"/>
      <c r="B44" s="34"/>
      <c r="C44" s="37"/>
      <c r="D44" s="44"/>
      <c r="E44" s="44"/>
      <c r="F44" s="44"/>
      <c r="G44" s="32"/>
      <c r="H44" s="32"/>
      <c r="I44" s="32"/>
      <c r="J44" s="32"/>
      <c r="K44" s="32"/>
      <c r="L44" s="32"/>
      <c r="M44" s="32"/>
      <c r="N44" s="64"/>
      <c r="O44" s="64"/>
      <c r="P44" s="64"/>
      <c r="Q44" s="64"/>
      <c r="R44" s="64"/>
      <c r="S44" s="32"/>
      <c r="T44" s="33"/>
      <c r="U44" s="32"/>
      <c r="V44" s="42"/>
      <c r="W44" s="34"/>
      <c r="X44" s="34"/>
      <c r="Y44" s="34"/>
      <c r="Z44" s="34"/>
      <c r="AA44" s="34"/>
      <c r="AB44" s="34"/>
      <c r="AC44" s="34"/>
      <c r="AD44" s="34"/>
      <c r="AE44" s="34"/>
      <c r="AF44" s="36"/>
      <c r="AG44" s="34"/>
    </row>
    <row r="45" spans="1:33" ht="15.65" x14ac:dyDescent="0.25">
      <c r="A45" s="32"/>
      <c r="B45" s="34"/>
      <c r="C45" s="37"/>
      <c r="D45" s="44"/>
      <c r="E45" s="44"/>
      <c r="F45" s="32"/>
      <c r="G45" s="32"/>
      <c r="H45" s="44"/>
      <c r="I45" s="44"/>
      <c r="J45" s="44"/>
      <c r="K45" s="32"/>
      <c r="L45" s="32"/>
      <c r="M45" s="32"/>
      <c r="N45" s="64"/>
      <c r="O45" s="64"/>
      <c r="P45" s="64"/>
      <c r="Q45" s="64"/>
      <c r="R45" s="64"/>
      <c r="S45" s="32"/>
      <c r="T45" s="33"/>
      <c r="U45" s="32"/>
      <c r="V45" s="42"/>
      <c r="W45" s="34"/>
      <c r="X45" s="34"/>
      <c r="Y45" s="34"/>
      <c r="Z45" s="34"/>
      <c r="AA45" s="34"/>
      <c r="AB45" s="34"/>
      <c r="AC45" s="34"/>
      <c r="AD45" s="34"/>
      <c r="AE45" s="34"/>
      <c r="AF45" s="36"/>
    </row>
    <row r="46" spans="1:33" ht="15.65" x14ac:dyDescent="0.25">
      <c r="A46" s="32"/>
      <c r="B46" s="34"/>
      <c r="C46" s="37"/>
      <c r="D46" s="32"/>
      <c r="E46" s="32"/>
      <c r="F46" s="44"/>
      <c r="G46" s="32"/>
      <c r="H46" s="32"/>
      <c r="I46" s="32"/>
      <c r="J46" s="32"/>
      <c r="K46" s="32"/>
      <c r="L46" s="32"/>
      <c r="M46" s="32"/>
      <c r="N46" s="64"/>
      <c r="O46" s="64"/>
      <c r="P46" s="64"/>
      <c r="Q46" s="64"/>
      <c r="R46" s="64"/>
      <c r="S46" s="32"/>
      <c r="T46" s="33"/>
      <c r="U46" s="32"/>
      <c r="V46" s="43"/>
      <c r="W46" s="43"/>
      <c r="X46" s="34"/>
      <c r="Y46" s="34"/>
      <c r="Z46" s="34"/>
      <c r="AA46" s="34"/>
      <c r="AB46" s="34"/>
      <c r="AC46" s="34"/>
      <c r="AD46" s="34"/>
      <c r="AE46" s="34"/>
      <c r="AF46" s="36"/>
    </row>
    <row r="47" spans="1:33" ht="15.65" x14ac:dyDescent="0.25">
      <c r="A47" s="32"/>
      <c r="B47" s="34"/>
      <c r="C47" s="37"/>
      <c r="D47" s="44"/>
      <c r="E47" s="44"/>
      <c r="F47" s="44"/>
      <c r="G47" s="44"/>
      <c r="H47" s="44"/>
      <c r="I47" s="32"/>
      <c r="J47" s="32"/>
      <c r="K47" s="32"/>
      <c r="L47" s="32"/>
      <c r="M47" s="44"/>
      <c r="N47" s="78"/>
      <c r="O47" s="78"/>
      <c r="P47" s="78"/>
      <c r="Q47" s="78"/>
      <c r="R47" s="78"/>
      <c r="S47" s="32"/>
      <c r="T47" s="33"/>
      <c r="U47" s="32"/>
      <c r="V47" s="42"/>
      <c r="W47" s="34"/>
      <c r="X47" s="34"/>
      <c r="Y47" s="34"/>
      <c r="Z47" s="34"/>
      <c r="AA47" s="34"/>
      <c r="AB47" s="34"/>
      <c r="AC47" s="34"/>
      <c r="AD47" s="34"/>
      <c r="AE47" s="34"/>
      <c r="AF47" s="36"/>
    </row>
    <row r="48" spans="1:33" ht="15.65" x14ac:dyDescent="0.25">
      <c r="A48" s="32"/>
      <c r="B48" s="34"/>
      <c r="C48" s="3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4"/>
      <c r="O48" s="64"/>
      <c r="P48" s="64"/>
      <c r="Q48" s="64"/>
      <c r="R48" s="64"/>
      <c r="S48" s="32"/>
      <c r="T48" s="33"/>
      <c r="U48" s="32"/>
      <c r="V48" s="42"/>
      <c r="W48" s="34"/>
      <c r="X48" s="34"/>
      <c r="Y48" s="34"/>
      <c r="Z48" s="34"/>
      <c r="AA48" s="34"/>
      <c r="AB48" s="34"/>
      <c r="AC48" s="34"/>
      <c r="AD48" s="34"/>
      <c r="AE48" s="34"/>
      <c r="AF48" s="36"/>
    </row>
    <row r="49" spans="1:32" ht="15.65" x14ac:dyDescent="0.25">
      <c r="A49" s="32"/>
      <c r="B49" s="34"/>
      <c r="C49" s="3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4"/>
      <c r="O49" s="64"/>
      <c r="P49" s="64"/>
      <c r="Q49" s="64"/>
      <c r="R49" s="64"/>
      <c r="S49" s="32"/>
      <c r="T49" s="33"/>
      <c r="U49" s="32"/>
      <c r="V49" s="42"/>
      <c r="W49" s="34"/>
      <c r="X49" s="34"/>
      <c r="Y49" s="34"/>
      <c r="Z49" s="34"/>
      <c r="AA49" s="34"/>
      <c r="AB49" s="34"/>
      <c r="AC49" s="34"/>
      <c r="AD49" s="34"/>
      <c r="AE49" s="34"/>
      <c r="AF49" s="36"/>
    </row>
    <row r="50" spans="1:32" ht="16.3" thickBot="1" x14ac:dyDescent="0.3">
      <c r="A50" s="32"/>
      <c r="B50" s="38"/>
      <c r="C50" s="39"/>
      <c r="D50" s="44"/>
      <c r="E50" s="44"/>
      <c r="F50" s="32"/>
      <c r="G50" s="32"/>
      <c r="H50" s="44"/>
      <c r="I50" s="44"/>
      <c r="J50" s="44"/>
      <c r="K50" s="44"/>
      <c r="L50" s="44"/>
      <c r="M50" s="44"/>
      <c r="N50" s="78"/>
      <c r="O50" s="78"/>
      <c r="P50" s="78"/>
      <c r="Q50" s="78"/>
      <c r="R50" s="78"/>
      <c r="S50" s="32"/>
      <c r="T50" s="33"/>
      <c r="U50" s="32"/>
      <c r="V50" s="42"/>
      <c r="W50" s="34"/>
      <c r="X50" s="34"/>
      <c r="Y50" s="34"/>
      <c r="Z50" s="34"/>
      <c r="AA50" s="34"/>
      <c r="AB50" s="34"/>
      <c r="AC50" s="34"/>
      <c r="AD50" s="34"/>
      <c r="AE50" s="34"/>
      <c r="AF50" s="36"/>
    </row>
    <row r="51" spans="1:32" ht="16.3" thickBot="1" x14ac:dyDescent="0.3">
      <c r="A51" s="32"/>
      <c r="B51" s="38"/>
      <c r="C51" s="39"/>
      <c r="D51" s="44"/>
      <c r="E51" s="44"/>
      <c r="F51" s="32"/>
      <c r="G51" s="44"/>
      <c r="H51" s="45"/>
      <c r="I51" s="32"/>
      <c r="J51" s="32"/>
      <c r="K51" s="32"/>
      <c r="L51" s="32"/>
      <c r="M51" s="32"/>
      <c r="N51" s="64"/>
      <c r="O51" s="64"/>
      <c r="P51" s="64"/>
      <c r="Q51" s="64"/>
      <c r="R51" s="64"/>
      <c r="S51" s="32"/>
      <c r="T51" s="33"/>
      <c r="U51" s="3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36"/>
    </row>
    <row r="52" spans="1:32" ht="15.65" x14ac:dyDescent="0.25">
      <c r="A52" s="32"/>
      <c r="B52" s="40"/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4"/>
      <c r="O52" s="64"/>
      <c r="P52" s="64"/>
      <c r="Q52" s="64"/>
      <c r="R52" s="64"/>
      <c r="S52" s="34"/>
      <c r="T52" s="34"/>
      <c r="U52" s="32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4"/>
    </row>
    <row r="53" spans="1:32" ht="15.65" x14ac:dyDescent="0.25">
      <c r="A53" s="32"/>
      <c r="B53" s="40"/>
      <c r="C53" s="4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64"/>
      <c r="O53" s="64"/>
      <c r="P53" s="64"/>
      <c r="Q53" s="64"/>
      <c r="R53" s="6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ht="15.65" x14ac:dyDescent="0.25">
      <c r="A54" s="32"/>
      <c r="B54" s="40"/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64"/>
      <c r="O54" s="64"/>
      <c r="P54" s="64"/>
      <c r="Q54" s="64"/>
      <c r="R54" s="6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ht="15.65" x14ac:dyDescent="0.25">
      <c r="A55" s="32"/>
      <c r="B55" s="40"/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4"/>
      <c r="O55" s="64"/>
      <c r="P55" s="64"/>
      <c r="Q55" s="64"/>
      <c r="R55" s="6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ht="15.65" x14ac:dyDescent="0.25">
      <c r="A56" s="32"/>
      <c r="B56" s="40"/>
      <c r="C56" s="4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4"/>
      <c r="O56" s="64"/>
      <c r="P56" s="64"/>
      <c r="Q56" s="64"/>
      <c r="R56" s="6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ht="15.65" x14ac:dyDescent="0.25">
      <c r="A57" s="32"/>
      <c r="B57" s="40"/>
      <c r="C57" s="4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64"/>
      <c r="O57" s="64"/>
      <c r="P57" s="64"/>
      <c r="Q57" s="64"/>
      <c r="R57" s="6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ht="15.65" x14ac:dyDescent="0.25">
      <c r="A58" s="32"/>
      <c r="B58" s="40"/>
      <c r="C58" s="4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64"/>
      <c r="O58" s="64"/>
      <c r="P58" s="64"/>
      <c r="Q58" s="64"/>
      <c r="R58" s="6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ht="15.65" x14ac:dyDescent="0.25">
      <c r="A59" s="47" t="s">
        <v>29</v>
      </c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61"/>
      <c r="O59" s="61"/>
      <c r="P59" s="61"/>
      <c r="Q59" s="61"/>
      <c r="R59" s="61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ht="15.65" x14ac:dyDescent="0.25">
      <c r="A60" s="30"/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61"/>
      <c r="O60" s="61"/>
      <c r="P60" s="61"/>
      <c r="Q60" s="61"/>
      <c r="R60" s="61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ht="15.65" x14ac:dyDescent="0.25">
      <c r="A61" s="30"/>
      <c r="B61" s="48"/>
    </row>
    <row r="62" spans="1:32" ht="15.65" x14ac:dyDescent="0.25">
      <c r="A62" s="30"/>
      <c r="B62" s="48"/>
    </row>
    <row r="63" spans="1:32" ht="15.65" x14ac:dyDescent="0.25">
      <c r="A63" s="30"/>
      <c r="B63" s="48"/>
    </row>
    <row r="64" spans="1:32" ht="15.65" x14ac:dyDescent="0.25">
      <c r="A64" s="48"/>
      <c r="B64" s="48"/>
    </row>
    <row r="65" spans="1:2" ht="15.65" x14ac:dyDescent="0.25">
      <c r="A65" s="48"/>
      <c r="B65" s="48"/>
    </row>
    <row r="66" spans="1:2" ht="15.65" x14ac:dyDescent="0.25">
      <c r="A66" s="48"/>
      <c r="B66" s="48"/>
    </row>
    <row r="67" spans="1:2" ht="15.65" x14ac:dyDescent="0.25">
      <c r="A67" s="48"/>
      <c r="B67" s="48"/>
    </row>
    <row r="68" spans="1:2" ht="15.65" x14ac:dyDescent="0.25">
      <c r="A68" s="48"/>
      <c r="B68" s="48"/>
    </row>
    <row r="69" spans="1:2" ht="15.65" x14ac:dyDescent="0.25">
      <c r="A69" s="48"/>
      <c r="B69" s="48"/>
    </row>
    <row r="70" spans="1:2" ht="15.65" x14ac:dyDescent="0.25">
      <c r="A70" s="48"/>
      <c r="B70" s="48"/>
    </row>
    <row r="71" spans="1:2" ht="15.65" x14ac:dyDescent="0.25">
      <c r="A71" s="48"/>
      <c r="B71" s="48"/>
    </row>
    <row r="72" spans="1:2" ht="15.65" x14ac:dyDescent="0.25">
      <c r="A72" s="48"/>
      <c r="B72" s="48"/>
    </row>
    <row r="73" spans="1:2" ht="15.65" x14ac:dyDescent="0.25">
      <c r="A73" s="48"/>
      <c r="B73" s="48"/>
    </row>
    <row r="74" spans="1:2" ht="15.65" x14ac:dyDescent="0.25">
      <c r="A74" s="48"/>
      <c r="B74" s="48"/>
    </row>
    <row r="75" spans="1:2" ht="15.65" x14ac:dyDescent="0.25">
      <c r="A75" s="48"/>
      <c r="B75" s="48"/>
    </row>
    <row r="76" spans="1:2" ht="15.65" x14ac:dyDescent="0.25">
      <c r="A76" s="48"/>
      <c r="B76" s="48"/>
    </row>
    <row r="77" spans="1:2" ht="15.65" x14ac:dyDescent="0.25">
      <c r="A77" s="48"/>
      <c r="B77" s="48"/>
    </row>
    <row r="78" spans="1:2" ht="15.65" x14ac:dyDescent="0.25">
      <c r="A78" s="48"/>
      <c r="B78" s="48"/>
    </row>
    <row r="79" spans="1:2" ht="15.65" x14ac:dyDescent="0.25">
      <c r="A79" s="48"/>
      <c r="B79" s="48"/>
    </row>
    <row r="80" spans="1:2" ht="15.65" x14ac:dyDescent="0.25">
      <c r="A80" s="48"/>
      <c r="B80" s="48"/>
    </row>
    <row r="81" spans="1:2" ht="15.65" x14ac:dyDescent="0.25">
      <c r="A81" s="48"/>
      <c r="B81" s="48"/>
    </row>
    <row r="82" spans="1:2" ht="15.65" x14ac:dyDescent="0.25">
      <c r="A82" s="48"/>
      <c r="B82" s="48"/>
    </row>
    <row r="83" spans="1:2" ht="15.65" x14ac:dyDescent="0.25">
      <c r="A83" s="48"/>
      <c r="B83" s="48"/>
    </row>
    <row r="84" spans="1:2" ht="15.65" x14ac:dyDescent="0.25">
      <c r="A84" s="48"/>
      <c r="B84" s="48"/>
    </row>
    <row r="85" spans="1:2" ht="15.65" x14ac:dyDescent="0.25">
      <c r="A85" s="48"/>
      <c r="B85" s="48"/>
    </row>
    <row r="86" spans="1:2" ht="15.65" x14ac:dyDescent="0.25">
      <c r="A86" s="48"/>
      <c r="B86" s="48"/>
    </row>
    <row r="87" spans="1:2" ht="15.65" x14ac:dyDescent="0.25">
      <c r="A87" s="48"/>
      <c r="B87" s="48"/>
    </row>
    <row r="88" spans="1:2" ht="15.65" x14ac:dyDescent="0.25">
      <c r="A88" s="48"/>
      <c r="B88" s="48"/>
    </row>
    <row r="89" spans="1:2" ht="15.65" x14ac:dyDescent="0.25">
      <c r="A89" s="48"/>
      <c r="B89" s="48"/>
    </row>
    <row r="90" spans="1:2" ht="15.65" x14ac:dyDescent="0.25">
      <c r="A90" s="48"/>
      <c r="B90" s="48"/>
    </row>
    <row r="91" spans="1:2" ht="15.65" x14ac:dyDescent="0.25">
      <c r="A91" s="48"/>
      <c r="B91" s="48"/>
    </row>
    <row r="92" spans="1:2" ht="15.65" x14ac:dyDescent="0.25">
      <c r="A92" s="48"/>
      <c r="B92" s="48"/>
    </row>
    <row r="93" spans="1:2" ht="15.65" x14ac:dyDescent="0.25">
      <c r="A93" s="48"/>
      <c r="B93" s="48"/>
    </row>
    <row r="94" spans="1:2" ht="15.65" x14ac:dyDescent="0.25">
      <c r="A94" s="48"/>
      <c r="B94" s="48"/>
    </row>
    <row r="95" spans="1:2" ht="15.65" x14ac:dyDescent="0.25">
      <c r="A95" s="48"/>
      <c r="B95" s="48"/>
    </row>
    <row r="96" spans="1:2" ht="15.65" x14ac:dyDescent="0.25">
      <c r="A96" s="48"/>
      <c r="B96" s="48"/>
    </row>
    <row r="97" spans="1:2" ht="15.65" x14ac:dyDescent="0.25">
      <c r="A97" s="48"/>
      <c r="B97" s="48"/>
    </row>
    <row r="98" spans="1:2" ht="15.65" x14ac:dyDescent="0.25">
      <c r="A98" s="48"/>
      <c r="B98" s="48"/>
    </row>
    <row r="99" spans="1:2" ht="15.65" x14ac:dyDescent="0.25">
      <c r="A99" s="48"/>
      <c r="B99" s="48"/>
    </row>
  </sheetData>
  <sheetProtection algorithmName="SHA-512" hashValue="GNAtbUESNO1GFxaIjGm4EkilOefHmMZiM5OuyItOJ771t2Ln2odlTZEu6SYTgQnULfV5B5fM2nFzjbJv2sy/fg==" saltValue="G5gcvgtfwXErjLrjwZBdjg==" spinCount="100000" sheet="1" objects="1" scenarios="1"/>
  <mergeCells count="9">
    <mergeCell ref="AF9:AF10"/>
    <mergeCell ref="A9:A10"/>
    <mergeCell ref="B9:B10"/>
    <mergeCell ref="C9:C10"/>
    <mergeCell ref="D8:R8"/>
    <mergeCell ref="S9:S10"/>
    <mergeCell ref="T9:T10"/>
    <mergeCell ref="U9:U10"/>
    <mergeCell ref="V9:AE10"/>
  </mergeCells>
  <pageMargins left="0.7" right="0.7" top="0.75" bottom="0.75" header="0.3" footer="0.3"/>
  <pageSetup paperSize="9" orientation="portrait" r:id="rId1"/>
  <ignoredErrors>
    <ignoredError sqref="C11:C3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zoomScale="80" zoomScaleNormal="80" workbookViewId="0">
      <selection activeCell="F17" sqref="F17"/>
    </sheetView>
  </sheetViews>
  <sheetFormatPr defaultRowHeight="14.3" x14ac:dyDescent="0.25"/>
  <cols>
    <col min="2" max="2" width="38.75" customWidth="1"/>
    <col min="4" max="5" width="14.25" customWidth="1"/>
    <col min="6" max="6" width="13.625" customWidth="1"/>
    <col min="7" max="7" width="13.125" customWidth="1"/>
    <col min="8" max="8" width="12.25" customWidth="1"/>
    <col min="9" max="10" width="14.75" customWidth="1"/>
    <col min="11" max="11" width="13.125" customWidth="1"/>
    <col min="12" max="12" width="12.25" customWidth="1"/>
    <col min="13" max="14" width="14.75" customWidth="1"/>
    <col min="15" max="15" width="19" customWidth="1"/>
  </cols>
  <sheetData>
    <row r="1" spans="1:33" ht="15.65" x14ac:dyDescent="0.25">
      <c r="A1" s="62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15.65" x14ac:dyDescent="0.25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15.65" x14ac:dyDescent="0.25">
      <c r="A3" s="62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3" ht="21.1" x14ac:dyDescent="0.25">
      <c r="A4" s="67"/>
      <c r="B4" s="67"/>
      <c r="C4" s="67"/>
      <c r="D4" s="135" t="s">
        <v>151</v>
      </c>
      <c r="E4" s="144"/>
      <c r="F4" s="144"/>
      <c r="G4" s="144"/>
      <c r="H4" s="144"/>
      <c r="I4" s="144"/>
      <c r="J4" s="144"/>
      <c r="K4" s="144"/>
      <c r="L4" s="144"/>
      <c r="M4" s="144"/>
      <c r="N4" s="67"/>
      <c r="O4" s="67"/>
      <c r="P4" s="67"/>
      <c r="Q4" s="67"/>
      <c r="R4" s="67"/>
      <c r="S4" s="67"/>
      <c r="T4" s="67"/>
      <c r="U4" s="67"/>
    </row>
    <row r="5" spans="1:33" ht="15.65" x14ac:dyDescent="0.25">
      <c r="A5" s="62" t="s">
        <v>41</v>
      </c>
      <c r="B5" s="61"/>
      <c r="C5" s="61"/>
      <c r="D5" s="3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65" x14ac:dyDescent="0.25">
      <c r="A6" s="62" t="s">
        <v>114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14.95" thickBo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33" ht="34.5" customHeight="1" x14ac:dyDescent="0.25">
      <c r="A8" s="275" t="s">
        <v>4</v>
      </c>
      <c r="B8" s="277" t="s">
        <v>5</v>
      </c>
      <c r="C8" s="260" t="s">
        <v>6</v>
      </c>
      <c r="D8" s="262" t="s">
        <v>63</v>
      </c>
      <c r="E8" s="253"/>
      <c r="F8" s="263" t="s">
        <v>64</v>
      </c>
      <c r="G8" s="256" t="s">
        <v>49</v>
      </c>
      <c r="H8" s="258" t="s">
        <v>30</v>
      </c>
      <c r="I8" s="252" t="s">
        <v>61</v>
      </c>
      <c r="J8" s="252"/>
      <c r="K8" s="256" t="s">
        <v>49</v>
      </c>
      <c r="L8" s="270" t="s">
        <v>48</v>
      </c>
      <c r="M8" s="252" t="s">
        <v>60</v>
      </c>
      <c r="N8" s="253"/>
      <c r="O8" s="254" t="s">
        <v>62</v>
      </c>
    </row>
    <row r="9" spans="1:33" ht="14.95" thickBot="1" x14ac:dyDescent="0.3">
      <c r="A9" s="276"/>
      <c r="B9" s="278"/>
      <c r="C9" s="261"/>
      <c r="D9" s="153" t="s">
        <v>31</v>
      </c>
      <c r="E9" s="154" t="s">
        <v>32</v>
      </c>
      <c r="F9" s="264"/>
      <c r="G9" s="257"/>
      <c r="H9" s="259"/>
      <c r="I9" s="108" t="s">
        <v>33</v>
      </c>
      <c r="J9" s="108" t="s">
        <v>34</v>
      </c>
      <c r="K9" s="257"/>
      <c r="L9" s="271"/>
      <c r="M9" s="108" t="s">
        <v>33</v>
      </c>
      <c r="N9" s="179" t="s">
        <v>34</v>
      </c>
      <c r="O9" s="255"/>
    </row>
    <row r="10" spans="1:33" s="161" customFormat="1" ht="15.65" x14ac:dyDescent="0.25">
      <c r="A10" s="183">
        <v>1</v>
      </c>
      <c r="B10" s="185" t="s">
        <v>67</v>
      </c>
      <c r="C10" s="114" t="s">
        <v>90</v>
      </c>
      <c r="D10" s="189">
        <f>'ГМ2 - 17-18, ПРИС. ПРЕДАВАЊА'!U11</f>
        <v>2</v>
      </c>
      <c r="E10" s="192">
        <f>'ГМ2 - 17-18, ПРИС. ВЈЕЖБЕ'!U11</f>
        <v>2</v>
      </c>
      <c r="F10" s="193">
        <f>'ГМ2 - 17-18, ПРИС. ВЈЕЖБЕ'!AF11</f>
        <v>6</v>
      </c>
      <c r="G10" s="194">
        <v>18</v>
      </c>
      <c r="H10" s="190" t="s">
        <v>35</v>
      </c>
      <c r="I10" s="195">
        <v>94</v>
      </c>
      <c r="J10" s="197">
        <f>IF(H10="+", I10/100*15,"нема право")</f>
        <v>14.1</v>
      </c>
      <c r="K10" s="211" t="s">
        <v>115</v>
      </c>
      <c r="L10" s="196" t="s">
        <v>35</v>
      </c>
      <c r="M10" s="195">
        <v>100</v>
      </c>
      <c r="N10" s="213">
        <f>M10*5/100</f>
        <v>5</v>
      </c>
      <c r="O10" s="198">
        <f>N10+J10+F10+E10+D10</f>
        <v>29.1</v>
      </c>
    </row>
    <row r="11" spans="1:33" s="161" customFormat="1" ht="15.65" x14ac:dyDescent="0.25">
      <c r="A11" s="128">
        <v>2</v>
      </c>
      <c r="B11" s="186" t="s">
        <v>68</v>
      </c>
      <c r="C11" s="115" t="s">
        <v>91</v>
      </c>
      <c r="D11" s="117">
        <f>'ГМ2 - 17-18, ПРИС. ПРЕДАВАЊА'!U12</f>
        <v>2</v>
      </c>
      <c r="E11" s="109">
        <f>'ГМ2 - 17-18, ПРИС. ВЈЕЖБЕ'!U12</f>
        <v>1.5</v>
      </c>
      <c r="F11" s="110">
        <f>'ГМ2 - 17-18, ПРИС. ВЈЕЖБЕ'!AF12</f>
        <v>1</v>
      </c>
      <c r="G11" s="149">
        <v>13</v>
      </c>
      <c r="H11" s="77" t="s">
        <v>35</v>
      </c>
      <c r="I11" s="112">
        <v>100</v>
      </c>
      <c r="J11" s="180">
        <f t="shared" ref="J11:J35" si="0">IF(H11="+", I11/100*15,"нема право")</f>
        <v>15</v>
      </c>
      <c r="K11" s="214" t="s">
        <v>116</v>
      </c>
      <c r="L11" s="217" t="s">
        <v>35</v>
      </c>
      <c r="M11" s="112">
        <v>98</v>
      </c>
      <c r="N11" s="215">
        <f t="shared" ref="N11:N35" si="1">M11*5/100</f>
        <v>4.9000000000000004</v>
      </c>
      <c r="O11" s="181">
        <f t="shared" ref="O11:O36" si="2">N11+J11+F11+E11+D11</f>
        <v>24.4</v>
      </c>
    </row>
    <row r="12" spans="1:33" s="161" customFormat="1" ht="15.65" x14ac:dyDescent="0.25">
      <c r="A12" s="128">
        <v>3</v>
      </c>
      <c r="B12" s="186" t="s">
        <v>69</v>
      </c>
      <c r="C12" s="115" t="s">
        <v>92</v>
      </c>
      <c r="D12" s="117">
        <f>'ГМ2 - 17-18, ПРИС. ПРЕДАВАЊА'!U13</f>
        <v>2</v>
      </c>
      <c r="E12" s="109">
        <f>'ГМ2 - 17-18, ПРИС. ВЈЕЖБЕ'!U13</f>
        <v>1.5</v>
      </c>
      <c r="F12" s="110">
        <f>'ГМ2 - 17-18, ПРИС. ВЈЕЖБЕ'!AF13</f>
        <v>1</v>
      </c>
      <c r="G12" s="149">
        <v>10</v>
      </c>
      <c r="H12" s="77" t="s">
        <v>35</v>
      </c>
      <c r="I12" s="112">
        <v>98</v>
      </c>
      <c r="J12" s="180">
        <f t="shared" si="0"/>
        <v>14.7</v>
      </c>
      <c r="K12" s="212" t="s">
        <v>117</v>
      </c>
      <c r="L12" s="163" t="s">
        <v>35</v>
      </c>
      <c r="M12" s="112">
        <v>70</v>
      </c>
      <c r="N12" s="215">
        <f t="shared" si="1"/>
        <v>3.5</v>
      </c>
      <c r="O12" s="181">
        <f t="shared" si="2"/>
        <v>22.7</v>
      </c>
    </row>
    <row r="13" spans="1:33" s="161" customFormat="1" ht="15.65" x14ac:dyDescent="0.25">
      <c r="A13" s="128">
        <v>4</v>
      </c>
      <c r="B13" s="187" t="s">
        <v>70</v>
      </c>
      <c r="C13" s="115" t="s">
        <v>93</v>
      </c>
      <c r="D13" s="117">
        <f>'ГМ2 - 17-18, ПРИС. ПРЕДАВАЊА'!U14</f>
        <v>2</v>
      </c>
      <c r="E13" s="109">
        <f>'ГМ2 - 17-18, ПРИС. ВЈЕЖБЕ'!U14</f>
        <v>2</v>
      </c>
      <c r="F13" s="110">
        <f>'ГМ2 - 17-18, ПРИС. ВЈЕЖБЕ'!AF14</f>
        <v>3</v>
      </c>
      <c r="G13" s="199">
        <v>5</v>
      </c>
      <c r="H13" s="77" t="s">
        <v>35</v>
      </c>
      <c r="I13" s="112">
        <v>97</v>
      </c>
      <c r="J13" s="180">
        <f t="shared" si="0"/>
        <v>14.549999999999999</v>
      </c>
      <c r="K13" s="200" t="s">
        <v>118</v>
      </c>
      <c r="L13" s="63" t="s">
        <v>35</v>
      </c>
      <c r="M13" s="112">
        <v>98</v>
      </c>
      <c r="N13" s="215">
        <f t="shared" si="1"/>
        <v>4.9000000000000004</v>
      </c>
      <c r="O13" s="181">
        <f t="shared" si="2"/>
        <v>26.45</v>
      </c>
    </row>
    <row r="14" spans="1:33" s="161" customFormat="1" ht="15.65" x14ac:dyDescent="0.25">
      <c r="A14" s="128">
        <v>5</v>
      </c>
      <c r="B14" s="186" t="s">
        <v>71</v>
      </c>
      <c r="C14" s="115" t="s">
        <v>94</v>
      </c>
      <c r="D14" s="117">
        <f>'ГМ2 - 17-18, ПРИС. ПРЕДАВАЊА'!U15</f>
        <v>1.5</v>
      </c>
      <c r="E14" s="109">
        <f>'ГМ2 - 17-18, ПРИС. ВЈЕЖБЕ'!U15</f>
        <v>2</v>
      </c>
      <c r="F14" s="110">
        <f>'ГМ2 - 17-18, ПРИС. ВЈЕЖБЕ'!AF15</f>
        <v>2</v>
      </c>
      <c r="G14" s="199">
        <v>12</v>
      </c>
      <c r="H14" s="77" t="s">
        <v>35</v>
      </c>
      <c r="I14" s="112">
        <v>94</v>
      </c>
      <c r="J14" s="180">
        <f t="shared" si="0"/>
        <v>14.1</v>
      </c>
      <c r="K14" s="200" t="s">
        <v>120</v>
      </c>
      <c r="L14" s="63" t="s">
        <v>35</v>
      </c>
      <c r="M14" s="112">
        <v>71</v>
      </c>
      <c r="N14" s="215">
        <f t="shared" si="1"/>
        <v>3.55</v>
      </c>
      <c r="O14" s="181">
        <f t="shared" si="2"/>
        <v>23.15</v>
      </c>
    </row>
    <row r="15" spans="1:33" s="161" customFormat="1" ht="15.65" x14ac:dyDescent="0.25">
      <c r="A15" s="128">
        <v>6</v>
      </c>
      <c r="B15" s="186" t="s">
        <v>72</v>
      </c>
      <c r="C15" s="115" t="s">
        <v>95</v>
      </c>
      <c r="D15" s="117">
        <f>'ГМ2 - 17-18, ПРИС. ПРЕДАВАЊА'!U16</f>
        <v>2</v>
      </c>
      <c r="E15" s="109">
        <f>'ГМ2 - 17-18, ПРИС. ВЈЕЖБЕ'!U16</f>
        <v>1.5</v>
      </c>
      <c r="F15" s="110">
        <f>'ГМ2 - 17-18, ПРИС. ВЈЕЖБЕ'!AF16</f>
        <v>2</v>
      </c>
      <c r="G15" s="199">
        <v>11</v>
      </c>
      <c r="H15" s="77" t="s">
        <v>35</v>
      </c>
      <c r="I15" s="112">
        <v>100</v>
      </c>
      <c r="J15" s="180">
        <f t="shared" si="0"/>
        <v>15</v>
      </c>
      <c r="K15" s="200" t="s">
        <v>119</v>
      </c>
      <c r="L15" s="63" t="s">
        <v>35</v>
      </c>
      <c r="M15" s="112">
        <v>67</v>
      </c>
      <c r="N15" s="215">
        <f t="shared" si="1"/>
        <v>3.35</v>
      </c>
      <c r="O15" s="181">
        <f t="shared" si="2"/>
        <v>23.85</v>
      </c>
    </row>
    <row r="16" spans="1:33" s="161" customFormat="1" ht="15.65" x14ac:dyDescent="0.25">
      <c r="A16" s="128">
        <v>7</v>
      </c>
      <c r="B16" s="186" t="s">
        <v>73</v>
      </c>
      <c r="C16" s="115" t="s">
        <v>96</v>
      </c>
      <c r="D16" s="117">
        <f>'ГМ2 - 17-18, ПРИС. ПРЕДАВАЊА'!U17</f>
        <v>1</v>
      </c>
      <c r="E16" s="109">
        <f>'ГМ2 - 17-18, ПРИС. ВЈЕЖБЕ'!U17</f>
        <v>1</v>
      </c>
      <c r="F16" s="110">
        <f>'ГМ2 - 17-18, ПРИС. ВЈЕЖБЕ'!AF17</f>
        <v>3</v>
      </c>
      <c r="G16" s="199">
        <v>21</v>
      </c>
      <c r="H16" s="77" t="s">
        <v>35</v>
      </c>
      <c r="I16" s="112">
        <v>100</v>
      </c>
      <c r="J16" s="180">
        <f t="shared" si="0"/>
        <v>15</v>
      </c>
      <c r="K16" s="200" t="s">
        <v>56</v>
      </c>
      <c r="L16" s="63" t="s">
        <v>35</v>
      </c>
      <c r="M16" s="112">
        <v>95</v>
      </c>
      <c r="N16" s="215">
        <f t="shared" si="1"/>
        <v>4.75</v>
      </c>
      <c r="O16" s="181">
        <f t="shared" si="2"/>
        <v>24.75</v>
      </c>
    </row>
    <row r="17" spans="1:15" s="161" customFormat="1" ht="15.65" x14ac:dyDescent="0.25">
      <c r="A17" s="128">
        <v>8</v>
      </c>
      <c r="B17" s="186" t="s">
        <v>74</v>
      </c>
      <c r="C17" s="115" t="s">
        <v>97</v>
      </c>
      <c r="D17" s="117">
        <f>'ГМ2 - 17-18, ПРИС. ПРЕДАВАЊА'!U18</f>
        <v>2</v>
      </c>
      <c r="E17" s="109">
        <f>'ГМ2 - 17-18, ПРИС. ВЈЕЖБЕ'!U18</f>
        <v>1.5</v>
      </c>
      <c r="F17" s="110">
        <f>'ГМ2 - 17-18, ПРИС. ВЈЕЖБЕ'!AF18</f>
        <v>1</v>
      </c>
      <c r="G17" s="149">
        <v>2</v>
      </c>
      <c r="H17" s="77" t="s">
        <v>35</v>
      </c>
      <c r="I17" s="112">
        <v>97</v>
      </c>
      <c r="J17" s="180">
        <f t="shared" si="0"/>
        <v>14.549999999999999</v>
      </c>
      <c r="K17" s="200" t="s">
        <v>66</v>
      </c>
      <c r="L17" s="163" t="s">
        <v>35</v>
      </c>
      <c r="M17" s="112">
        <v>98</v>
      </c>
      <c r="N17" s="215">
        <f t="shared" si="1"/>
        <v>4.9000000000000004</v>
      </c>
      <c r="O17" s="181">
        <f t="shared" si="2"/>
        <v>23.95</v>
      </c>
    </row>
    <row r="18" spans="1:15" s="161" customFormat="1" ht="15.65" x14ac:dyDescent="0.25">
      <c r="A18" s="128">
        <v>9</v>
      </c>
      <c r="B18" s="186" t="s">
        <v>75</v>
      </c>
      <c r="C18" s="115" t="s">
        <v>98</v>
      </c>
      <c r="D18" s="117">
        <f>'ГМ2 - 17-18, ПРИС. ПРЕДАВАЊА'!U19</f>
        <v>1.5</v>
      </c>
      <c r="E18" s="109">
        <f>'ГМ2 - 17-18, ПРИС. ВЈЕЖБЕ'!U19</f>
        <v>1</v>
      </c>
      <c r="F18" s="110">
        <f>'ГМ2 - 17-18, ПРИС. ВЈЕЖБЕ'!AF19</f>
        <v>0</v>
      </c>
      <c r="G18" s="149">
        <v>26</v>
      </c>
      <c r="H18" s="77" t="s">
        <v>35</v>
      </c>
      <c r="I18" s="112">
        <v>99</v>
      </c>
      <c r="J18" s="180">
        <f t="shared" si="0"/>
        <v>14.85</v>
      </c>
      <c r="K18" s="200" t="s">
        <v>59</v>
      </c>
      <c r="L18" s="63" t="s">
        <v>35</v>
      </c>
      <c r="M18" s="112">
        <v>100</v>
      </c>
      <c r="N18" s="215">
        <f t="shared" si="1"/>
        <v>5</v>
      </c>
      <c r="O18" s="181">
        <f t="shared" si="2"/>
        <v>22.35</v>
      </c>
    </row>
    <row r="19" spans="1:15" s="161" customFormat="1" ht="15.65" x14ac:dyDescent="0.25">
      <c r="A19" s="128">
        <v>10</v>
      </c>
      <c r="B19" s="186" t="s">
        <v>76</v>
      </c>
      <c r="C19" s="129" t="s">
        <v>99</v>
      </c>
      <c r="D19" s="117">
        <f>'ГМ2 - 17-18, ПРИС. ПРЕДАВАЊА'!U20</f>
        <v>1.5</v>
      </c>
      <c r="E19" s="109">
        <f>'ГМ2 - 17-18, ПРИС. ВЈЕЖБЕ'!U20</f>
        <v>1</v>
      </c>
      <c r="F19" s="110">
        <f>'ГМ2 - 17-18, ПРИС. ВЈЕЖБЕ'!AF20</f>
        <v>4</v>
      </c>
      <c r="G19" s="149">
        <v>22</v>
      </c>
      <c r="H19" s="77" t="s">
        <v>35</v>
      </c>
      <c r="I19" s="112">
        <v>99</v>
      </c>
      <c r="J19" s="180">
        <f t="shared" si="0"/>
        <v>14.85</v>
      </c>
      <c r="K19" s="200" t="s">
        <v>51</v>
      </c>
      <c r="L19" s="63" t="s">
        <v>35</v>
      </c>
      <c r="M19" s="112">
        <v>73</v>
      </c>
      <c r="N19" s="215">
        <f t="shared" si="1"/>
        <v>3.65</v>
      </c>
      <c r="O19" s="181">
        <f t="shared" si="2"/>
        <v>25</v>
      </c>
    </row>
    <row r="20" spans="1:15" s="161" customFormat="1" ht="15.65" x14ac:dyDescent="0.25">
      <c r="A20" s="128">
        <v>11</v>
      </c>
      <c r="B20" s="186" t="s">
        <v>77</v>
      </c>
      <c r="C20" s="115" t="s">
        <v>100</v>
      </c>
      <c r="D20" s="117">
        <f>'ГМ2 - 17-18, ПРИС. ПРЕДАВАЊА'!U21</f>
        <v>1.5</v>
      </c>
      <c r="E20" s="109">
        <f>'ГМ2 - 17-18, ПРИС. ВЈЕЖБЕ'!U21</f>
        <v>1</v>
      </c>
      <c r="F20" s="110">
        <f>'ГМ2 - 17-18, ПРИС. ВЈЕЖБЕ'!AF21</f>
        <v>1</v>
      </c>
      <c r="G20" s="149">
        <v>23</v>
      </c>
      <c r="H20" s="77" t="s">
        <v>35</v>
      </c>
      <c r="I20" s="112">
        <v>100</v>
      </c>
      <c r="J20" s="180">
        <f t="shared" si="0"/>
        <v>15</v>
      </c>
      <c r="K20" s="200" t="s">
        <v>52</v>
      </c>
      <c r="L20" s="63" t="s">
        <v>35</v>
      </c>
      <c r="M20" s="112">
        <v>85</v>
      </c>
      <c r="N20" s="215">
        <f t="shared" si="1"/>
        <v>4.25</v>
      </c>
      <c r="O20" s="181">
        <f t="shared" si="2"/>
        <v>22.75</v>
      </c>
    </row>
    <row r="21" spans="1:15" s="161" customFormat="1" ht="15.65" x14ac:dyDescent="0.25">
      <c r="A21" s="128">
        <v>12</v>
      </c>
      <c r="B21" s="186" t="s">
        <v>78</v>
      </c>
      <c r="C21" s="115" t="s">
        <v>101</v>
      </c>
      <c r="D21" s="117">
        <f>'ГМ2 - 17-18, ПРИС. ПРЕДАВАЊА'!U22</f>
        <v>2</v>
      </c>
      <c r="E21" s="109">
        <f>'ГМ2 - 17-18, ПРИС. ВЈЕЖБЕ'!U22</f>
        <v>1</v>
      </c>
      <c r="F21" s="110">
        <f>'ГМ2 - 17-18, ПРИС. ВЈЕЖБЕ'!AF22</f>
        <v>1</v>
      </c>
      <c r="G21" s="149">
        <v>1</v>
      </c>
      <c r="H21" s="77" t="s">
        <v>35</v>
      </c>
      <c r="I21" s="112">
        <v>99</v>
      </c>
      <c r="J21" s="180">
        <f t="shared" si="0"/>
        <v>14.85</v>
      </c>
      <c r="K21" s="200" t="s">
        <v>57</v>
      </c>
      <c r="L21" s="63" t="s">
        <v>35</v>
      </c>
      <c r="M21" s="112">
        <v>100</v>
      </c>
      <c r="N21" s="215">
        <f t="shared" si="1"/>
        <v>5</v>
      </c>
      <c r="O21" s="181">
        <f t="shared" si="2"/>
        <v>23.85</v>
      </c>
    </row>
    <row r="22" spans="1:15" s="161" customFormat="1" ht="15.65" x14ac:dyDescent="0.25">
      <c r="A22" s="128">
        <v>13</v>
      </c>
      <c r="B22" s="187" t="s">
        <v>79</v>
      </c>
      <c r="C22" s="136" t="s">
        <v>102</v>
      </c>
      <c r="D22" s="117">
        <f>'ГМ2 - 17-18, ПРИС. ПРЕДАВАЊА'!U23</f>
        <v>2</v>
      </c>
      <c r="E22" s="109">
        <f>'ГМ2 - 17-18, ПРИС. ВЈЕЖБЕ'!U23</f>
        <v>2</v>
      </c>
      <c r="F22" s="110">
        <f>'ГМ2 - 17-18, ПРИС. ВЈЕЖБЕ'!AF23</f>
        <v>0</v>
      </c>
      <c r="G22" s="149">
        <v>3</v>
      </c>
      <c r="H22" s="77" t="s">
        <v>35</v>
      </c>
      <c r="I22" s="112">
        <v>100</v>
      </c>
      <c r="J22" s="180">
        <f t="shared" si="0"/>
        <v>15</v>
      </c>
      <c r="K22" s="200" t="s">
        <v>58</v>
      </c>
      <c r="L22" s="63" t="s">
        <v>35</v>
      </c>
      <c r="M22" s="112">
        <v>79</v>
      </c>
      <c r="N22" s="215">
        <f t="shared" si="1"/>
        <v>3.95</v>
      </c>
      <c r="O22" s="181">
        <f t="shared" si="2"/>
        <v>22.95</v>
      </c>
    </row>
    <row r="23" spans="1:15" s="161" customFormat="1" ht="15.65" x14ac:dyDescent="0.25">
      <c r="A23" s="128">
        <v>14</v>
      </c>
      <c r="B23" s="186" t="s">
        <v>80</v>
      </c>
      <c r="C23" s="115" t="s">
        <v>103</v>
      </c>
      <c r="D23" s="117">
        <f>'ГМ2 - 17-18, ПРИС. ПРЕДАВАЊА'!U24</f>
        <v>2</v>
      </c>
      <c r="E23" s="109">
        <f>'ГМ2 - 17-18, ПРИС. ВЈЕЖБЕ'!U24</f>
        <v>1.5</v>
      </c>
      <c r="F23" s="110">
        <f>'ГМ2 - 17-18, ПРИС. ВЈЕЖБЕ'!AF24</f>
        <v>1</v>
      </c>
      <c r="G23" s="149">
        <v>4</v>
      </c>
      <c r="H23" s="77" t="s">
        <v>35</v>
      </c>
      <c r="I23" s="112">
        <v>97</v>
      </c>
      <c r="J23" s="180">
        <f t="shared" si="0"/>
        <v>14.549999999999999</v>
      </c>
      <c r="K23" s="200" t="s">
        <v>55</v>
      </c>
      <c r="L23" s="163" t="s">
        <v>35</v>
      </c>
      <c r="M23" s="112">
        <v>100</v>
      </c>
      <c r="N23" s="215">
        <f t="shared" si="1"/>
        <v>5</v>
      </c>
      <c r="O23" s="181">
        <f t="shared" si="2"/>
        <v>24.049999999999997</v>
      </c>
    </row>
    <row r="24" spans="1:15" s="161" customFormat="1" ht="15.65" x14ac:dyDescent="0.25">
      <c r="A24" s="128">
        <v>15</v>
      </c>
      <c r="B24" s="186" t="s">
        <v>81</v>
      </c>
      <c r="C24" s="115" t="s">
        <v>104</v>
      </c>
      <c r="D24" s="117">
        <f>'ГМ2 - 17-18, ПРИС. ПРЕДАВАЊА'!U25</f>
        <v>2</v>
      </c>
      <c r="E24" s="109">
        <f>'ГМ2 - 17-18, ПРИС. ВЈЕЖБЕ'!U25</f>
        <v>1.5</v>
      </c>
      <c r="F24" s="110">
        <f>'ГМ2 - 17-18, ПРИС. ВЈЕЖБЕ'!AF25</f>
        <v>0</v>
      </c>
      <c r="G24" s="149">
        <v>9</v>
      </c>
      <c r="H24" s="77" t="s">
        <v>35</v>
      </c>
      <c r="I24" s="112">
        <v>100</v>
      </c>
      <c r="J24" s="180">
        <f t="shared" si="0"/>
        <v>15</v>
      </c>
      <c r="K24" s="200" t="s">
        <v>54</v>
      </c>
      <c r="L24" s="63" t="s">
        <v>35</v>
      </c>
      <c r="M24" s="112">
        <v>70</v>
      </c>
      <c r="N24" s="215">
        <f t="shared" si="1"/>
        <v>3.5</v>
      </c>
      <c r="O24" s="181">
        <f t="shared" si="2"/>
        <v>22</v>
      </c>
    </row>
    <row r="25" spans="1:15" s="161" customFormat="1" ht="15.65" x14ac:dyDescent="0.25">
      <c r="A25" s="128">
        <v>16</v>
      </c>
      <c r="B25" s="186" t="s">
        <v>82</v>
      </c>
      <c r="C25" s="115" t="s">
        <v>105</v>
      </c>
      <c r="D25" s="117">
        <f>'ГМ2 - 17-18, ПРИС. ПРЕДАВАЊА'!U26</f>
        <v>1.5</v>
      </c>
      <c r="E25" s="109">
        <f>'ГМ2 - 17-18, ПРИС. ВЈЕЖБЕ'!U26</f>
        <v>0.5</v>
      </c>
      <c r="F25" s="110">
        <f>'ГМ2 - 17-18, ПРИС. ВЈЕЖБЕ'!AF26</f>
        <v>0</v>
      </c>
      <c r="G25" s="149">
        <v>6</v>
      </c>
      <c r="H25" s="150" t="s">
        <v>35</v>
      </c>
      <c r="I25" s="112">
        <v>97</v>
      </c>
      <c r="J25" s="180">
        <f t="shared" si="0"/>
        <v>14.549999999999999</v>
      </c>
      <c r="K25" s="200" t="s">
        <v>53</v>
      </c>
      <c r="L25" s="63" t="s">
        <v>35</v>
      </c>
      <c r="M25" s="112">
        <v>74</v>
      </c>
      <c r="N25" s="215">
        <f t="shared" si="1"/>
        <v>3.7</v>
      </c>
      <c r="O25" s="181">
        <f t="shared" si="2"/>
        <v>20.25</v>
      </c>
    </row>
    <row r="26" spans="1:15" s="161" customFormat="1" ht="15.65" x14ac:dyDescent="0.25">
      <c r="A26" s="128">
        <v>17</v>
      </c>
      <c r="B26" s="186" t="s">
        <v>83</v>
      </c>
      <c r="C26" s="115" t="s">
        <v>106</v>
      </c>
      <c r="D26" s="117">
        <f>'ГМ2 - 17-18, ПРИС. ПРЕДАВАЊА'!U27</f>
        <v>1</v>
      </c>
      <c r="E26" s="109">
        <f>'ГМ2 - 17-18, ПРИС. ВЈЕЖБЕ'!U27</f>
        <v>1</v>
      </c>
      <c r="F26" s="110">
        <f>'ГМ2 - 17-18, ПРИС. ВЈЕЖБЕ'!AF27</f>
        <v>1</v>
      </c>
      <c r="G26" s="149">
        <v>20</v>
      </c>
      <c r="H26" s="77" t="s">
        <v>35</v>
      </c>
      <c r="I26" s="112">
        <v>94</v>
      </c>
      <c r="J26" s="180">
        <f t="shared" si="0"/>
        <v>14.1</v>
      </c>
      <c r="K26" s="200" t="s">
        <v>121</v>
      </c>
      <c r="L26" s="63" t="s">
        <v>35</v>
      </c>
      <c r="M26" s="112">
        <v>70</v>
      </c>
      <c r="N26" s="215">
        <f t="shared" si="1"/>
        <v>3.5</v>
      </c>
      <c r="O26" s="181">
        <f t="shared" si="2"/>
        <v>20.6</v>
      </c>
    </row>
    <row r="27" spans="1:15" s="161" customFormat="1" ht="15.65" x14ac:dyDescent="0.25">
      <c r="A27" s="128">
        <v>18</v>
      </c>
      <c r="B27" s="186" t="s">
        <v>84</v>
      </c>
      <c r="C27" s="129" t="s">
        <v>107</v>
      </c>
      <c r="D27" s="117">
        <f>'ГМ2 - 17-18, ПРИС. ПРЕДАВАЊА'!U28</f>
        <v>1.5</v>
      </c>
      <c r="E27" s="109">
        <f>'ГМ2 - 17-18, ПРИС. ВЈЕЖБЕ'!U28</f>
        <v>1.5</v>
      </c>
      <c r="F27" s="110">
        <f>'ГМ2 - 17-18, ПРИС. ВЈЕЖБЕ'!AF28</f>
        <v>1</v>
      </c>
      <c r="G27" s="149">
        <v>8</v>
      </c>
      <c r="H27" s="77" t="s">
        <v>35</v>
      </c>
      <c r="I27" s="112">
        <v>91</v>
      </c>
      <c r="J27" s="180">
        <f t="shared" si="0"/>
        <v>13.65</v>
      </c>
      <c r="K27" s="200" t="s">
        <v>122</v>
      </c>
      <c r="L27" s="63" t="s">
        <v>35</v>
      </c>
      <c r="M27" s="112">
        <v>73</v>
      </c>
      <c r="N27" s="215">
        <f t="shared" si="1"/>
        <v>3.65</v>
      </c>
      <c r="O27" s="181">
        <f t="shared" si="2"/>
        <v>21.3</v>
      </c>
    </row>
    <row r="28" spans="1:15" s="161" customFormat="1" ht="15.65" x14ac:dyDescent="0.25">
      <c r="A28" s="128">
        <v>19</v>
      </c>
      <c r="B28" s="186" t="s">
        <v>85</v>
      </c>
      <c r="C28" s="115" t="s">
        <v>108</v>
      </c>
      <c r="D28" s="117">
        <f>'ГМ2 - 17-18, ПРИС. ПРЕДАВАЊА'!U29</f>
        <v>2</v>
      </c>
      <c r="E28" s="109">
        <f>'ГМ2 - 17-18, ПРИС. ВЈЕЖБЕ'!U29</f>
        <v>2</v>
      </c>
      <c r="F28" s="110">
        <f>'ГМ2 - 17-18, ПРИС. ВЈЕЖБЕ'!AF29</f>
        <v>5</v>
      </c>
      <c r="G28" s="149">
        <v>19</v>
      </c>
      <c r="H28" s="77" t="s">
        <v>35</v>
      </c>
      <c r="I28" s="112">
        <v>96</v>
      </c>
      <c r="J28" s="180">
        <f t="shared" si="0"/>
        <v>14.399999999999999</v>
      </c>
      <c r="K28" s="200" t="s">
        <v>123</v>
      </c>
      <c r="L28" s="63" t="s">
        <v>35</v>
      </c>
      <c r="M28" s="112">
        <v>100</v>
      </c>
      <c r="N28" s="215">
        <f t="shared" si="1"/>
        <v>5</v>
      </c>
      <c r="O28" s="181">
        <f t="shared" si="2"/>
        <v>28.4</v>
      </c>
    </row>
    <row r="29" spans="1:15" s="161" customFormat="1" ht="15.65" x14ac:dyDescent="0.25">
      <c r="A29" s="128">
        <v>20</v>
      </c>
      <c r="B29" s="187" t="s">
        <v>86</v>
      </c>
      <c r="C29" s="115" t="s">
        <v>109</v>
      </c>
      <c r="D29" s="117">
        <f>'ГМ2 - 17-18, ПРИС. ПРЕДАВАЊА'!U30</f>
        <v>2</v>
      </c>
      <c r="E29" s="109">
        <f>'ГМ2 - 17-18, ПРИС. ВЈЕЖБЕ'!U30</f>
        <v>2</v>
      </c>
      <c r="F29" s="110">
        <f>'ГМ2 - 17-18, ПРИС. ВЈЕЖБЕ'!AF30</f>
        <v>6</v>
      </c>
      <c r="G29" s="149">
        <v>7</v>
      </c>
      <c r="H29" s="77" t="s">
        <v>35</v>
      </c>
      <c r="I29" s="112">
        <v>96</v>
      </c>
      <c r="J29" s="180">
        <f t="shared" si="0"/>
        <v>14.399999999999999</v>
      </c>
      <c r="K29" s="200" t="s">
        <v>124</v>
      </c>
      <c r="L29" s="63" t="s">
        <v>35</v>
      </c>
      <c r="M29" s="112">
        <v>100</v>
      </c>
      <c r="N29" s="215">
        <f t="shared" si="1"/>
        <v>5</v>
      </c>
      <c r="O29" s="181">
        <f t="shared" si="2"/>
        <v>29.4</v>
      </c>
    </row>
    <row r="30" spans="1:15" s="161" customFormat="1" ht="15.65" x14ac:dyDescent="0.25">
      <c r="A30" s="128">
        <v>21</v>
      </c>
      <c r="B30" s="186" t="s">
        <v>87</v>
      </c>
      <c r="C30" s="115" t="s">
        <v>110</v>
      </c>
      <c r="D30" s="117">
        <f>'ГМ2 - 17-18, ПРИС. ПРЕДАВАЊА'!U31</f>
        <v>1</v>
      </c>
      <c r="E30" s="109">
        <f>'ГМ2 - 17-18, ПРИС. ВЈЕЖБЕ'!U31</f>
        <v>2</v>
      </c>
      <c r="F30" s="110">
        <f>'ГМ2 - 17-18, ПРИС. ВЈЕЖБЕ'!AF31</f>
        <v>3</v>
      </c>
      <c r="G30" s="149">
        <v>14</v>
      </c>
      <c r="H30" s="77" t="s">
        <v>35</v>
      </c>
      <c r="I30" s="112">
        <v>88</v>
      </c>
      <c r="J30" s="180">
        <f t="shared" si="0"/>
        <v>13.2</v>
      </c>
      <c r="K30" s="200" t="s">
        <v>125</v>
      </c>
      <c r="L30" s="63" t="s">
        <v>35</v>
      </c>
      <c r="M30" s="112">
        <v>93</v>
      </c>
      <c r="N30" s="215">
        <f t="shared" si="1"/>
        <v>4.6500000000000004</v>
      </c>
      <c r="O30" s="181">
        <f t="shared" si="2"/>
        <v>23.85</v>
      </c>
    </row>
    <row r="31" spans="1:15" s="161" customFormat="1" ht="15.65" x14ac:dyDescent="0.25">
      <c r="A31" s="128">
        <v>22</v>
      </c>
      <c r="B31" s="186" t="s">
        <v>20</v>
      </c>
      <c r="C31" s="115" t="s">
        <v>21</v>
      </c>
      <c r="D31" s="117">
        <f>'ГМ2 - 17-18, ПРИС. ПРЕДАВАЊА'!U32</f>
        <v>1</v>
      </c>
      <c r="E31" s="109">
        <f>'ГМ2 - 17-18, ПРИС. ВЈЕЖБЕ'!U32</f>
        <v>0</v>
      </c>
      <c r="F31" s="110">
        <f>'ГМ2 - 17-18, ПРИС. ВЈЕЖБЕ'!AF32</f>
        <v>0</v>
      </c>
      <c r="G31" s="149">
        <v>24</v>
      </c>
      <c r="H31" s="77" t="s">
        <v>35</v>
      </c>
      <c r="I31" s="112">
        <v>85</v>
      </c>
      <c r="J31" s="180">
        <f t="shared" si="0"/>
        <v>12.75</v>
      </c>
      <c r="K31" s="200" t="s">
        <v>126</v>
      </c>
      <c r="L31" s="63" t="s">
        <v>35</v>
      </c>
      <c r="M31" s="112">
        <v>90</v>
      </c>
      <c r="N31" s="215">
        <f t="shared" si="1"/>
        <v>4.5</v>
      </c>
      <c r="O31" s="181">
        <f t="shared" si="2"/>
        <v>18.25</v>
      </c>
    </row>
    <row r="32" spans="1:15" s="161" customFormat="1" ht="15.65" x14ac:dyDescent="0.25">
      <c r="A32" s="128">
        <v>24</v>
      </c>
      <c r="B32" s="186" t="s">
        <v>22</v>
      </c>
      <c r="C32" s="115" t="s">
        <v>111</v>
      </c>
      <c r="D32" s="117">
        <f>'ГМ2 - 17-18, ПРИС. ПРЕДАВАЊА'!U33</f>
        <v>2</v>
      </c>
      <c r="E32" s="109">
        <f>'ГМ2 - 17-18, ПРИС. ВЈЕЖБЕ'!U33</f>
        <v>1</v>
      </c>
      <c r="F32" s="110">
        <f>'ГМ2 - 17-18, ПРИС. ВЈЕЖБЕ'!AF33</f>
        <v>0</v>
      </c>
      <c r="G32" s="149">
        <v>17</v>
      </c>
      <c r="H32" s="150" t="s">
        <v>35</v>
      </c>
      <c r="I32" s="112">
        <v>99</v>
      </c>
      <c r="J32" s="180">
        <f t="shared" si="0"/>
        <v>14.85</v>
      </c>
      <c r="K32" s="200" t="s">
        <v>128</v>
      </c>
      <c r="L32" s="63" t="s">
        <v>35</v>
      </c>
      <c r="M32" s="112">
        <v>96</v>
      </c>
      <c r="N32" s="215">
        <f t="shared" si="1"/>
        <v>4.8</v>
      </c>
      <c r="O32" s="181">
        <f t="shared" si="2"/>
        <v>22.65</v>
      </c>
    </row>
    <row r="33" spans="1:16" s="161" customFormat="1" ht="15.65" x14ac:dyDescent="0.25">
      <c r="A33" s="128">
        <v>25</v>
      </c>
      <c r="B33" s="218" t="s">
        <v>23</v>
      </c>
      <c r="C33" s="115" t="s">
        <v>127</v>
      </c>
      <c r="D33" s="117">
        <f>'ГМ2 - 17-18, ПРИС. ПРЕДАВАЊА'!U34</f>
        <v>0.5</v>
      </c>
      <c r="E33" s="109">
        <f>'ГМ2 - 17-18, ПРИС. ВЈЕЖБЕ'!U34</f>
        <v>0</v>
      </c>
      <c r="F33" s="110">
        <f>'ГМ2 - 17-18, ПРИС. ВЈЕЖБЕ'!AF34</f>
        <v>0</v>
      </c>
      <c r="G33" s="149">
        <v>25</v>
      </c>
      <c r="H33" s="77" t="s">
        <v>35</v>
      </c>
      <c r="I33" s="112">
        <v>50</v>
      </c>
      <c r="J33" s="180">
        <f t="shared" si="0"/>
        <v>7.5</v>
      </c>
      <c r="K33" s="200" t="s">
        <v>145</v>
      </c>
      <c r="L33" s="63" t="s">
        <v>35</v>
      </c>
      <c r="M33" s="112">
        <v>85</v>
      </c>
      <c r="N33" s="215">
        <f t="shared" si="1"/>
        <v>4.25</v>
      </c>
      <c r="O33" s="181">
        <f t="shared" si="2"/>
        <v>12.25</v>
      </c>
    </row>
    <row r="34" spans="1:16" s="161" customFormat="1" ht="15.65" x14ac:dyDescent="0.25">
      <c r="A34" s="128">
        <v>26</v>
      </c>
      <c r="B34" s="210" t="s">
        <v>24</v>
      </c>
      <c r="C34" s="115" t="s">
        <v>25</v>
      </c>
      <c r="D34" s="286">
        <v>1</v>
      </c>
      <c r="E34" s="284">
        <v>2</v>
      </c>
      <c r="F34" s="110">
        <f>'ГМ2 - 17-18, ПРИС. ВЈЕЖБЕ'!AF35</f>
        <v>0</v>
      </c>
      <c r="G34" s="149">
        <v>26</v>
      </c>
      <c r="H34" s="150" t="s">
        <v>35</v>
      </c>
      <c r="I34" s="112">
        <v>99</v>
      </c>
      <c r="J34" s="180">
        <f t="shared" si="0"/>
        <v>14.85</v>
      </c>
      <c r="K34" s="200" t="s">
        <v>36</v>
      </c>
      <c r="L34" s="63" t="s">
        <v>36</v>
      </c>
      <c r="M34" s="112" t="s">
        <v>36</v>
      </c>
      <c r="N34" s="215">
        <v>0</v>
      </c>
      <c r="O34" s="181">
        <f t="shared" si="2"/>
        <v>17.850000000000001</v>
      </c>
    </row>
    <row r="35" spans="1:16" s="161" customFormat="1" ht="15.65" x14ac:dyDescent="0.25">
      <c r="A35" s="128">
        <v>27</v>
      </c>
      <c r="B35" s="187" t="s">
        <v>88</v>
      </c>
      <c r="C35" s="129" t="s">
        <v>112</v>
      </c>
      <c r="D35" s="117">
        <f>'ГМ2 - 17-18, ПРИС. ПРЕДАВАЊА'!U36</f>
        <v>1.5</v>
      </c>
      <c r="E35" s="109">
        <f>'ГМ2 - 17-18, ПРИС. ВЈЕЖБЕ'!U36</f>
        <v>1</v>
      </c>
      <c r="F35" s="110">
        <f>'ГМ2 - 17-18, ПРИС. ВЈЕЖБЕ'!AF36</f>
        <v>2</v>
      </c>
      <c r="G35" s="149">
        <v>16</v>
      </c>
      <c r="H35" s="77" t="s">
        <v>35</v>
      </c>
      <c r="I35" s="112">
        <v>97</v>
      </c>
      <c r="J35" s="180">
        <f t="shared" si="0"/>
        <v>14.549999999999999</v>
      </c>
      <c r="K35" s="151" t="s">
        <v>129</v>
      </c>
      <c r="L35" s="63" t="s">
        <v>35</v>
      </c>
      <c r="M35" s="112">
        <v>74</v>
      </c>
      <c r="N35" s="215">
        <f t="shared" si="1"/>
        <v>3.7</v>
      </c>
      <c r="O35" s="181">
        <f t="shared" si="2"/>
        <v>22.75</v>
      </c>
    </row>
    <row r="36" spans="1:16" s="161" customFormat="1" ht="16.3" thickBot="1" x14ac:dyDescent="0.3">
      <c r="A36" s="184">
        <v>28</v>
      </c>
      <c r="B36" s="188" t="s">
        <v>89</v>
      </c>
      <c r="C36" s="116" t="s">
        <v>113</v>
      </c>
      <c r="D36" s="282">
        <f>'ГМ2 - 17-18, ПРИС. ПРЕДАВАЊА'!U37</f>
        <v>0</v>
      </c>
      <c r="E36" s="283">
        <v>2</v>
      </c>
      <c r="F36" s="143">
        <f>'ГМ2 - 17-18, ПРИС. ВЈЕЖБЕ'!AF37</f>
        <v>0</v>
      </c>
      <c r="G36" s="281" t="s">
        <v>36</v>
      </c>
      <c r="H36" s="142" t="s">
        <v>36</v>
      </c>
      <c r="I36" s="113">
        <v>0</v>
      </c>
      <c r="J36" s="285">
        <v>15</v>
      </c>
      <c r="K36" s="152" t="s">
        <v>130</v>
      </c>
      <c r="L36" s="96" t="s">
        <v>36</v>
      </c>
      <c r="M36" s="113" t="s">
        <v>36</v>
      </c>
      <c r="N36" s="216">
        <v>0</v>
      </c>
      <c r="O36" s="182">
        <f t="shared" si="2"/>
        <v>17</v>
      </c>
    </row>
    <row r="37" spans="1:16" s="161" customFormat="1" ht="15.65" x14ac:dyDescent="0.25">
      <c r="A37" s="82"/>
      <c r="B37" s="160"/>
      <c r="C37" s="167"/>
      <c r="D37" s="168"/>
      <c r="E37" s="168"/>
      <c r="F37" s="168"/>
      <c r="G37" s="168"/>
      <c r="H37" s="168"/>
      <c r="I37" s="169"/>
      <c r="J37" s="170"/>
      <c r="K37" s="64"/>
      <c r="L37" s="64"/>
      <c r="M37" s="83"/>
      <c r="N37" s="84"/>
      <c r="O37" s="164"/>
      <c r="P37" s="165"/>
    </row>
    <row r="38" spans="1:16" s="161" customFormat="1" ht="15.65" x14ac:dyDescent="0.25">
      <c r="A38" s="82"/>
      <c r="B38" s="162"/>
      <c r="C38" s="167"/>
      <c r="D38" s="168"/>
      <c r="E38" s="168"/>
      <c r="F38" s="168"/>
      <c r="G38" s="168"/>
      <c r="H38" s="168"/>
      <c r="I38" s="169"/>
      <c r="J38" s="170"/>
      <c r="K38" s="64"/>
      <c r="L38" s="64"/>
      <c r="M38" s="83"/>
      <c r="N38" s="84"/>
      <c r="O38" s="164"/>
      <c r="P38" s="165"/>
    </row>
    <row r="39" spans="1:16" s="161" customFormat="1" ht="15.65" x14ac:dyDescent="0.25">
      <c r="A39" s="82"/>
      <c r="B39" s="162"/>
      <c r="C39" s="79"/>
      <c r="D39" s="64"/>
      <c r="E39" s="64"/>
      <c r="F39" s="64"/>
      <c r="G39" s="64"/>
      <c r="H39" s="64"/>
      <c r="I39" s="83"/>
      <c r="J39" s="84"/>
      <c r="K39" s="64"/>
      <c r="L39" s="64"/>
      <c r="M39" s="83"/>
      <c r="N39" s="84"/>
      <c r="O39" s="164"/>
      <c r="P39" s="166"/>
    </row>
    <row r="40" spans="1:16" s="161" customFormat="1" ht="15.65" x14ac:dyDescent="0.25">
      <c r="A40" s="82"/>
      <c r="B40" s="162"/>
      <c r="C40" s="79"/>
      <c r="D40" s="64"/>
      <c r="E40" s="64"/>
      <c r="F40" s="64"/>
      <c r="G40" s="64"/>
      <c r="H40" s="64"/>
      <c r="I40" s="83"/>
      <c r="J40" s="84"/>
      <c r="K40" s="64"/>
      <c r="L40" s="64"/>
      <c r="M40" s="83"/>
      <c r="N40" s="84"/>
      <c r="O40" s="164"/>
      <c r="P40" s="166"/>
    </row>
    <row r="41" spans="1:16" x14ac:dyDescent="0.25">
      <c r="C41" s="176"/>
      <c r="D41" s="177" t="s">
        <v>152</v>
      </c>
    </row>
    <row r="42" spans="1:16" ht="15.65" x14ac:dyDescent="0.25">
      <c r="A42" s="64"/>
      <c r="F42" s="64"/>
      <c r="G42" s="64"/>
      <c r="H42" s="64"/>
      <c r="I42" s="83"/>
      <c r="J42" s="84"/>
      <c r="K42" s="64"/>
      <c r="L42" s="64"/>
      <c r="M42" s="83"/>
      <c r="N42" s="84"/>
      <c r="O42" s="74"/>
    </row>
    <row r="43" spans="1:16" ht="15.65" x14ac:dyDescent="0.25">
      <c r="A43" s="82"/>
      <c r="C43" s="178"/>
      <c r="D43" s="177" t="s">
        <v>153</v>
      </c>
      <c r="F43" s="64"/>
      <c r="G43" s="64"/>
      <c r="H43" s="64"/>
      <c r="I43" s="83"/>
      <c r="J43" s="84"/>
      <c r="K43" s="64"/>
      <c r="L43" s="64"/>
      <c r="M43" s="83"/>
      <c r="N43" s="84"/>
      <c r="O43" s="74"/>
    </row>
    <row r="44" spans="1:16" ht="15.65" x14ac:dyDescent="0.25">
      <c r="A44" s="82"/>
      <c r="C44" s="161"/>
      <c r="F44" s="64"/>
      <c r="G44" s="64"/>
      <c r="H44" s="64"/>
      <c r="I44" s="83"/>
      <c r="J44" s="84"/>
      <c r="K44" s="64"/>
      <c r="L44" s="64"/>
      <c r="M44" s="83"/>
      <c r="N44" s="84"/>
      <c r="O44" s="74"/>
    </row>
    <row r="45" spans="1:16" ht="15.65" x14ac:dyDescent="0.25">
      <c r="A45" s="82"/>
      <c r="B45" s="80" t="s">
        <v>154</v>
      </c>
      <c r="C45" s="79"/>
      <c r="D45" s="64"/>
      <c r="E45" s="64"/>
      <c r="F45" s="64"/>
      <c r="G45" s="64"/>
      <c r="H45" s="64"/>
      <c r="I45" s="83"/>
      <c r="J45" s="84"/>
      <c r="K45" s="64"/>
      <c r="L45" s="64"/>
      <c r="M45" s="83"/>
      <c r="N45" s="84"/>
      <c r="O45" s="74"/>
    </row>
    <row r="46" spans="1:16" ht="15.65" x14ac:dyDescent="0.25">
      <c r="A46" s="64"/>
      <c r="B46" s="65"/>
      <c r="C46" s="95"/>
      <c r="D46" s="158"/>
      <c r="E46" s="159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6" ht="15.65" x14ac:dyDescent="0.25">
      <c r="A47" s="64"/>
      <c r="B47" s="81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6" ht="15.65" x14ac:dyDescent="0.25">
      <c r="A48" s="85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51" spans="1:15" ht="15.65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92"/>
      <c r="K51" s="86"/>
      <c r="L51" s="87"/>
      <c r="M51" s="87"/>
      <c r="N51" s="92"/>
      <c r="O51" s="61"/>
    </row>
    <row r="52" spans="1:15" ht="15.65" x14ac:dyDescent="0.25">
      <c r="A52" s="268" t="s">
        <v>37</v>
      </c>
      <c r="B52" s="269"/>
      <c r="C52" s="88"/>
      <c r="D52" s="88"/>
      <c r="E52" s="88"/>
      <c r="F52" s="88"/>
      <c r="G52" s="88"/>
      <c r="H52" s="88"/>
      <c r="I52" s="88"/>
      <c r="J52" s="93"/>
      <c r="K52" s="89"/>
      <c r="L52" s="88"/>
      <c r="M52" s="88"/>
      <c r="N52" s="93"/>
      <c r="O52" s="61"/>
    </row>
    <row r="53" spans="1:15" ht="15.65" x14ac:dyDescent="0.25">
      <c r="A53" s="272" t="s">
        <v>155</v>
      </c>
      <c r="B53" s="273"/>
      <c r="C53" s="273"/>
      <c r="D53" s="273"/>
      <c r="E53" s="273"/>
      <c r="F53" s="273"/>
      <c r="G53" s="273"/>
      <c r="H53" s="273"/>
      <c r="I53" s="273"/>
      <c r="J53" s="274"/>
      <c r="K53" s="174"/>
      <c r="L53" s="175"/>
      <c r="M53" s="172"/>
      <c r="N53" s="173"/>
      <c r="O53" s="61"/>
    </row>
    <row r="54" spans="1:15" ht="15.65" x14ac:dyDescent="0.25">
      <c r="A54" s="272" t="s">
        <v>156</v>
      </c>
      <c r="B54" s="273"/>
      <c r="C54" s="273"/>
      <c r="D54" s="273"/>
      <c r="E54" s="273"/>
      <c r="F54" s="273"/>
      <c r="G54" s="273"/>
      <c r="H54" s="273"/>
      <c r="I54" s="273"/>
      <c r="J54" s="274"/>
      <c r="K54" s="174"/>
      <c r="L54" s="175"/>
      <c r="M54" s="172"/>
      <c r="N54" s="173"/>
      <c r="O54" s="61"/>
    </row>
    <row r="55" spans="1:15" ht="15.65" x14ac:dyDescent="0.25">
      <c r="A55" s="272" t="s">
        <v>157</v>
      </c>
      <c r="B55" s="273"/>
      <c r="C55" s="273"/>
      <c r="D55" s="273"/>
      <c r="E55" s="273"/>
      <c r="F55" s="273"/>
      <c r="G55" s="273"/>
      <c r="H55" s="273"/>
      <c r="I55" s="273"/>
      <c r="J55" s="274"/>
      <c r="K55" s="174"/>
      <c r="L55" s="175"/>
      <c r="M55" s="172"/>
      <c r="N55" s="173"/>
      <c r="O55" s="61"/>
    </row>
    <row r="56" spans="1:15" ht="15.65" x14ac:dyDescent="0.25">
      <c r="A56" s="89"/>
      <c r="B56" s="88"/>
      <c r="C56" s="88"/>
      <c r="D56" s="88"/>
      <c r="E56" s="88"/>
      <c r="F56" s="88"/>
      <c r="G56" s="88"/>
      <c r="H56" s="88"/>
      <c r="I56" s="88"/>
      <c r="J56" s="93"/>
      <c r="K56" s="89"/>
      <c r="L56" s="88"/>
      <c r="M56" s="88"/>
      <c r="N56" s="93"/>
      <c r="O56" s="61"/>
    </row>
    <row r="57" spans="1:15" ht="15.65" x14ac:dyDescent="0.25">
      <c r="A57" s="268" t="s">
        <v>38</v>
      </c>
      <c r="B57" s="269"/>
      <c r="C57" s="88"/>
      <c r="D57" s="88"/>
      <c r="E57" s="88"/>
      <c r="F57" s="88"/>
      <c r="G57" s="88"/>
      <c r="H57" s="88"/>
      <c r="I57" s="88"/>
      <c r="J57" s="93"/>
      <c r="K57" s="89"/>
      <c r="L57" s="88"/>
      <c r="M57" s="88"/>
      <c r="N57" s="93"/>
      <c r="O57" s="61"/>
    </row>
    <row r="58" spans="1:15" ht="15.65" x14ac:dyDescent="0.25">
      <c r="A58" s="265" t="s">
        <v>39</v>
      </c>
      <c r="B58" s="266"/>
      <c r="C58" s="266"/>
      <c r="D58" s="266"/>
      <c r="E58" s="266"/>
      <c r="F58" s="266"/>
      <c r="G58" s="266"/>
      <c r="H58" s="266"/>
      <c r="I58" s="266"/>
      <c r="J58" s="267"/>
      <c r="K58" s="171"/>
      <c r="L58" s="172"/>
      <c r="M58" s="172"/>
      <c r="N58" s="173"/>
      <c r="O58" s="122"/>
    </row>
    <row r="59" spans="1:15" ht="15.65" x14ac:dyDescent="0.25">
      <c r="A59" s="265" t="s">
        <v>40</v>
      </c>
      <c r="B59" s="266"/>
      <c r="C59" s="266"/>
      <c r="D59" s="266"/>
      <c r="E59" s="266"/>
      <c r="F59" s="266"/>
      <c r="G59" s="266"/>
      <c r="H59" s="266"/>
      <c r="I59" s="266"/>
      <c r="J59" s="267"/>
      <c r="K59" s="171"/>
      <c r="L59" s="172"/>
      <c r="M59" s="172"/>
      <c r="N59" s="173"/>
      <c r="O59" s="122"/>
    </row>
    <row r="60" spans="1:15" ht="16.3" thickBot="1" x14ac:dyDescent="0.3">
      <c r="A60" s="90"/>
      <c r="B60" s="91"/>
      <c r="C60" s="91"/>
      <c r="D60" s="91"/>
      <c r="E60" s="91"/>
      <c r="F60" s="91"/>
      <c r="G60" s="91"/>
      <c r="H60" s="91"/>
      <c r="I60" s="91"/>
      <c r="J60" s="94"/>
      <c r="K60" s="90"/>
      <c r="L60" s="91"/>
      <c r="M60" s="91"/>
      <c r="N60" s="94"/>
    </row>
  </sheetData>
  <sheetProtection algorithmName="SHA-512" hashValue="UowLP8S8+IWdfGLU2IOWjVfh4YLNks74Pu06psBrYJAula52xfHc5GCXE41ugjlerfVOo9taM3rVhiOUsvQryA==" saltValue="3ijuQ3EVQoI2Y18kH8yu0A==" spinCount="100000" sheet="1" objects="1" scenarios="1"/>
  <mergeCells count="19">
    <mergeCell ref="A59:J59"/>
    <mergeCell ref="A57:B57"/>
    <mergeCell ref="A52:B52"/>
    <mergeCell ref="L8:L9"/>
    <mergeCell ref="K8:K9"/>
    <mergeCell ref="A53:J53"/>
    <mergeCell ref="A54:J54"/>
    <mergeCell ref="A55:J55"/>
    <mergeCell ref="A58:J58"/>
    <mergeCell ref="A8:A9"/>
    <mergeCell ref="B8:B9"/>
    <mergeCell ref="M8:N8"/>
    <mergeCell ref="O8:O9"/>
    <mergeCell ref="G8:G9"/>
    <mergeCell ref="H8:H9"/>
    <mergeCell ref="I8:J8"/>
    <mergeCell ref="C8:C9"/>
    <mergeCell ref="D8:E8"/>
    <mergeCell ref="F8:F9"/>
  </mergeCells>
  <pageMargins left="0.7" right="0.7" top="0.75" bottom="0.75" header="0.3" footer="0.3"/>
  <pageSetup paperSize="9" orientation="portrait" r:id="rId1"/>
  <ignoredErrors>
    <ignoredError sqref="C10:C3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ГМ2 - 17-18, ПРИС. ПРЕДАВАЊА</vt:lpstr>
      <vt:lpstr>ГМ2 - 17-18, ПРИС. ВЈЕЖБЕ</vt:lpstr>
      <vt:lpstr>ГМ2 - 17-18, УКУПНА ЕВИДЕНЦИЈА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Latinovic</dc:creator>
  <cp:lastModifiedBy>KFORCE</cp:lastModifiedBy>
  <dcterms:created xsi:type="dcterms:W3CDTF">2018-05-28T07:55:56Z</dcterms:created>
  <dcterms:modified xsi:type="dcterms:W3CDTF">2019-06-18T11:47:28Z</dcterms:modified>
</cp:coreProperties>
</file>