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7"/>
  </bookViews>
  <sheets>
    <sheet name="МАТА - 18-19, ПРИС. ВЈЕЖБЕ" sheetId="6" r:id="rId1"/>
    <sheet name="МАТА - 18-19, ПРИС. ПРЕДАВАЊА" sheetId="5" r:id="rId2"/>
    <sheet name="МАТА - 18-19, УКУПНА ЕВИДЕНЦИЈА" sheetId="4" r:id="rId3"/>
  </sheets>
  <definedNames>
    <definedName name="_xlnm._FilterDatabase" localSheetId="2" hidden="1">'МАТА - 18-19, УКУПНА ЕВИДЕНЦИЈА'!$A$9:$L$56</definedName>
    <definedName name="_xlnm.Print_Area" localSheetId="0">'МАТА - 18-19, ПРИС. ВЈЕЖБЕ'!$A$1:$K$39</definedName>
    <definedName name="_xlnm.Print_Area" localSheetId="1">'МАТА - 18-19, ПРИС. ПРЕДАВАЊА'!$A$1:$K$39</definedName>
    <definedName name="_xlnm.Print_Area" localSheetId="2">'МАТА - 18-19, УКУПНА ЕВИДЕНЦИЈА'!$A$1:$L$60</definedName>
  </definedNames>
  <calcPr calcId="152511"/>
</workbook>
</file>

<file path=xl/calcChain.xml><?xml version="1.0" encoding="utf-8"?>
<calcChain xmlns="http://schemas.openxmlformats.org/spreadsheetml/2006/main">
  <c r="L12" i="4" l="1"/>
  <c r="L19" i="4"/>
  <c r="L22" i="4"/>
  <c r="L56" i="4"/>
  <c r="L11" i="4"/>
  <c r="I49" i="4"/>
  <c r="I31" i="4"/>
  <c r="I45" i="4"/>
  <c r="D34" i="4" l="1"/>
  <c r="I34" i="4"/>
  <c r="I53" i="4" l="1"/>
  <c r="I51" i="4"/>
  <c r="I54" i="4"/>
  <c r="I44" i="4"/>
  <c r="I42" i="4"/>
  <c r="I36" i="4"/>
  <c r="I32" i="4"/>
  <c r="I29" i="4"/>
  <c r="I27" i="4"/>
  <c r="I38" i="4"/>
  <c r="I25" i="4"/>
  <c r="I48" i="4"/>
  <c r="I18" i="4"/>
  <c r="I24" i="4"/>
  <c r="I17" i="4"/>
  <c r="I15" i="4"/>
  <c r="I35" i="4"/>
  <c r="I13" i="4"/>
  <c r="I16" i="4" l="1"/>
  <c r="I19" i="4"/>
  <c r="I20" i="4"/>
  <c r="I21" i="4"/>
  <c r="I22" i="4"/>
  <c r="I23" i="4"/>
  <c r="I26" i="4"/>
  <c r="I28" i="4"/>
  <c r="I30" i="4"/>
  <c r="I33" i="4"/>
  <c r="I37" i="4"/>
  <c r="I39" i="4"/>
  <c r="I40" i="4"/>
  <c r="I41" i="4"/>
  <c r="I43" i="4"/>
  <c r="I46" i="4"/>
  <c r="I47" i="4"/>
  <c r="I50" i="4"/>
  <c r="I52" i="4"/>
  <c r="I55" i="4"/>
  <c r="I56" i="4"/>
  <c r="I11" i="4"/>
  <c r="I12" i="4"/>
  <c r="I14" i="4"/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D36" i="6"/>
  <c r="F35" i="4" s="1"/>
  <c r="AD37" i="6"/>
  <c r="F36" i="4" s="1"/>
  <c r="AD38" i="6"/>
  <c r="F37" i="4" s="1"/>
  <c r="AD39" i="6"/>
  <c r="F38" i="4" s="1"/>
  <c r="AD40" i="6"/>
  <c r="F39" i="4" s="1"/>
  <c r="AD41" i="6"/>
  <c r="F40" i="4" s="1"/>
  <c r="AD42" i="6"/>
  <c r="F41" i="4" s="1"/>
  <c r="AD43" i="6"/>
  <c r="F42" i="4" s="1"/>
  <c r="AD44" i="6"/>
  <c r="F43" i="4" s="1"/>
  <c r="AD45" i="6"/>
  <c r="F44" i="4" s="1"/>
  <c r="AD46" i="6"/>
  <c r="F45" i="4" s="1"/>
  <c r="AD47" i="6"/>
  <c r="F46" i="4" s="1"/>
  <c r="AD48" i="6"/>
  <c r="F47" i="4" s="1"/>
  <c r="AD49" i="6"/>
  <c r="F48" i="4" s="1"/>
  <c r="AD50" i="6"/>
  <c r="F49" i="4" s="1"/>
  <c r="AD51" i="6"/>
  <c r="F50" i="4" s="1"/>
  <c r="AD52" i="6"/>
  <c r="F51" i="4" s="1"/>
  <c r="AD53" i="6"/>
  <c r="F52" i="4" s="1"/>
  <c r="AD54" i="6"/>
  <c r="F53" i="4" s="1"/>
  <c r="AD55" i="6"/>
  <c r="F54" i="4" s="1"/>
  <c r="AD56" i="6"/>
  <c r="F55" i="4" s="1"/>
  <c r="AD57" i="6"/>
  <c r="F56" i="4" s="1"/>
  <c r="S57" i="6"/>
  <c r="T57" i="6" s="1"/>
  <c r="U57" i="6" s="1"/>
  <c r="E56" i="4" s="1"/>
  <c r="S56" i="6"/>
  <c r="T56" i="6" s="1"/>
  <c r="U56" i="6" s="1"/>
  <c r="E55" i="4" s="1"/>
  <c r="S55" i="6"/>
  <c r="T55" i="6" s="1"/>
  <c r="U55" i="6" s="1"/>
  <c r="E54" i="4" s="1"/>
  <c r="L54" i="4" s="1"/>
  <c r="S54" i="6"/>
  <c r="T54" i="6" s="1"/>
  <c r="U54" i="6" s="1"/>
  <c r="E53" i="4" s="1"/>
  <c r="L53" i="4" s="1"/>
  <c r="S53" i="6"/>
  <c r="T53" i="6" s="1"/>
  <c r="U53" i="6" s="1"/>
  <c r="E52" i="4" s="1"/>
  <c r="L52" i="4" s="1"/>
  <c r="S52" i="6"/>
  <c r="T52" i="6" s="1"/>
  <c r="U52" i="6" s="1"/>
  <c r="E51" i="4" s="1"/>
  <c r="L51" i="4" s="1"/>
  <c r="S51" i="6"/>
  <c r="T51" i="6" s="1"/>
  <c r="U51" i="6" s="1"/>
  <c r="E50" i="4" s="1"/>
  <c r="L50" i="4" s="1"/>
  <c r="S50" i="6"/>
  <c r="T50" i="6" s="1"/>
  <c r="U50" i="6" s="1"/>
  <c r="E49" i="4" s="1"/>
  <c r="S49" i="6"/>
  <c r="T49" i="6" s="1"/>
  <c r="U49" i="6" s="1"/>
  <c r="E48" i="4" s="1"/>
  <c r="L48" i="4" s="1"/>
  <c r="S48" i="6"/>
  <c r="T48" i="6" s="1"/>
  <c r="U48" i="6" s="1"/>
  <c r="E47" i="4" s="1"/>
  <c r="S47" i="6"/>
  <c r="T47" i="6" s="1"/>
  <c r="U47" i="6" s="1"/>
  <c r="E46" i="4" s="1"/>
  <c r="L46" i="4" s="1"/>
  <c r="S46" i="6"/>
  <c r="T46" i="6" s="1"/>
  <c r="U46" i="6" s="1"/>
  <c r="E45" i="4" s="1"/>
  <c r="L45" i="4" s="1"/>
  <c r="S45" i="6"/>
  <c r="T45" i="6" s="1"/>
  <c r="U45" i="6" s="1"/>
  <c r="E44" i="4" s="1"/>
  <c r="L44" i="4" s="1"/>
  <c r="S44" i="6"/>
  <c r="T44" i="6" s="1"/>
  <c r="U44" i="6" s="1"/>
  <c r="E43" i="4" s="1"/>
  <c r="L43" i="4" s="1"/>
  <c r="S43" i="6"/>
  <c r="T43" i="6" s="1"/>
  <c r="U43" i="6" s="1"/>
  <c r="E42" i="4" s="1"/>
  <c r="L42" i="4" s="1"/>
  <c r="S42" i="6"/>
  <c r="T42" i="6" s="1"/>
  <c r="U42" i="6" s="1"/>
  <c r="E41" i="4" s="1"/>
  <c r="S41" i="6"/>
  <c r="T41" i="6" s="1"/>
  <c r="U41" i="6" s="1"/>
  <c r="E40" i="4" s="1"/>
  <c r="L40" i="4" s="1"/>
  <c r="S40" i="6"/>
  <c r="T40" i="6" s="1"/>
  <c r="U40" i="6" s="1"/>
  <c r="E39" i="4" s="1"/>
  <c r="S39" i="6"/>
  <c r="T39" i="6" s="1"/>
  <c r="U39" i="6" s="1"/>
  <c r="E38" i="4" s="1"/>
  <c r="L38" i="4" s="1"/>
  <c r="S38" i="6"/>
  <c r="T38" i="6" s="1"/>
  <c r="U38" i="6" s="1"/>
  <c r="E37" i="4" s="1"/>
  <c r="L37" i="4" s="1"/>
  <c r="S37" i="6"/>
  <c r="T37" i="6" s="1"/>
  <c r="U37" i="6" s="1"/>
  <c r="E36" i="4" s="1"/>
  <c r="L36" i="4" s="1"/>
  <c r="S36" i="6"/>
  <c r="T36" i="6" s="1"/>
  <c r="U36" i="6" s="1"/>
  <c r="E35" i="4" s="1"/>
  <c r="L35" i="4" s="1"/>
  <c r="S35" i="6"/>
  <c r="T35" i="6" s="1"/>
  <c r="U35" i="6" s="1"/>
  <c r="E34" i="4" s="1"/>
  <c r="S34" i="6"/>
  <c r="T34" i="6" s="1"/>
  <c r="U34" i="6" s="1"/>
  <c r="E33" i="4" s="1"/>
  <c r="S33" i="6"/>
  <c r="T33" i="6" s="1"/>
  <c r="U33" i="6" s="1"/>
  <c r="E32" i="4" s="1"/>
  <c r="S32" i="6"/>
  <c r="T32" i="6" s="1"/>
  <c r="U32" i="6" s="1"/>
  <c r="E31" i="4" s="1"/>
  <c r="S31" i="6"/>
  <c r="T31" i="6" s="1"/>
  <c r="U31" i="6" s="1"/>
  <c r="E30" i="4" s="1"/>
  <c r="S30" i="6"/>
  <c r="T30" i="6" s="1"/>
  <c r="U30" i="6" s="1"/>
  <c r="E29" i="4" s="1"/>
  <c r="S29" i="6"/>
  <c r="T29" i="6" s="1"/>
  <c r="U29" i="6" s="1"/>
  <c r="E28" i="4" s="1"/>
  <c r="S28" i="6"/>
  <c r="T28" i="6" s="1"/>
  <c r="U28" i="6" s="1"/>
  <c r="E27" i="4" s="1"/>
  <c r="S27" i="6"/>
  <c r="T27" i="6" s="1"/>
  <c r="U27" i="6" s="1"/>
  <c r="E26" i="4" s="1"/>
  <c r="S26" i="6"/>
  <c r="T26" i="6" s="1"/>
  <c r="U26" i="6" s="1"/>
  <c r="E25" i="4" s="1"/>
  <c r="S25" i="6"/>
  <c r="T25" i="6" s="1"/>
  <c r="U25" i="6" s="1"/>
  <c r="E24" i="4" s="1"/>
  <c r="S24" i="6"/>
  <c r="T24" i="6" s="1"/>
  <c r="U24" i="6" s="1"/>
  <c r="E23" i="4" s="1"/>
  <c r="S23" i="6"/>
  <c r="T23" i="6" s="1"/>
  <c r="U23" i="6" s="1"/>
  <c r="E22" i="4" s="1"/>
  <c r="S22" i="6"/>
  <c r="T22" i="6" s="1"/>
  <c r="U22" i="6" s="1"/>
  <c r="E21" i="4" s="1"/>
  <c r="S21" i="6"/>
  <c r="T21" i="6" s="1"/>
  <c r="U21" i="6" s="1"/>
  <c r="E20" i="4" s="1"/>
  <c r="S20" i="6"/>
  <c r="T20" i="6" s="1"/>
  <c r="U20" i="6" s="1"/>
  <c r="E19" i="4" s="1"/>
  <c r="S19" i="6"/>
  <c r="T19" i="6" s="1"/>
  <c r="U19" i="6" s="1"/>
  <c r="E18" i="4" s="1"/>
  <c r="S18" i="6"/>
  <c r="T18" i="6" s="1"/>
  <c r="U18" i="6" s="1"/>
  <c r="E17" i="4" s="1"/>
  <c r="S17" i="6"/>
  <c r="T17" i="6" s="1"/>
  <c r="U17" i="6" s="1"/>
  <c r="E16" i="4" s="1"/>
  <c r="S16" i="6"/>
  <c r="T16" i="6" s="1"/>
  <c r="U16" i="6" s="1"/>
  <c r="E15" i="4" s="1"/>
  <c r="S15" i="6"/>
  <c r="T15" i="6" s="1"/>
  <c r="U15" i="6" s="1"/>
  <c r="E14" i="4" s="1"/>
  <c r="S14" i="6"/>
  <c r="T14" i="6" s="1"/>
  <c r="U14" i="6" s="1"/>
  <c r="E13" i="4" s="1"/>
  <c r="S13" i="6"/>
  <c r="T13" i="6" s="1"/>
  <c r="U13" i="6" s="1"/>
  <c r="E12" i="4" s="1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S12" i="6"/>
  <c r="T12" i="6" s="1"/>
  <c r="U12" i="6" s="1"/>
  <c r="E11" i="4" s="1"/>
  <c r="S34" i="5"/>
  <c r="T34" i="5" s="1"/>
  <c r="U34" i="5" s="1"/>
  <c r="D33" i="4" s="1"/>
  <c r="S35" i="5"/>
  <c r="T35" i="5" s="1"/>
  <c r="U35" i="5" s="1"/>
  <c r="S36" i="5"/>
  <c r="T36" i="5" s="1"/>
  <c r="U36" i="5" s="1"/>
  <c r="D35" i="4" s="1"/>
  <c r="S37" i="5"/>
  <c r="T37" i="5" s="1"/>
  <c r="U37" i="5" s="1"/>
  <c r="D36" i="4" s="1"/>
  <c r="S38" i="5"/>
  <c r="T38" i="5" s="1"/>
  <c r="U38" i="5" s="1"/>
  <c r="D37" i="4" s="1"/>
  <c r="S39" i="5"/>
  <c r="T39" i="5" s="1"/>
  <c r="U39" i="5" s="1"/>
  <c r="D38" i="4" s="1"/>
  <c r="S40" i="5"/>
  <c r="T40" i="5" s="1"/>
  <c r="U40" i="5" s="1"/>
  <c r="D39" i="4" s="1"/>
  <c r="S41" i="5"/>
  <c r="T41" i="5" s="1"/>
  <c r="U41" i="5" s="1"/>
  <c r="D40" i="4" s="1"/>
  <c r="S42" i="5"/>
  <c r="T42" i="5" s="1"/>
  <c r="U42" i="5" s="1"/>
  <c r="D41" i="4" s="1"/>
  <c r="S43" i="5"/>
  <c r="T43" i="5" s="1"/>
  <c r="U43" i="5" s="1"/>
  <c r="D42" i="4" s="1"/>
  <c r="S44" i="5"/>
  <c r="T44" i="5" s="1"/>
  <c r="U44" i="5" s="1"/>
  <c r="D43" i="4" s="1"/>
  <c r="S45" i="5"/>
  <c r="T45" i="5" s="1"/>
  <c r="U45" i="5" s="1"/>
  <c r="D44" i="4" s="1"/>
  <c r="S46" i="5"/>
  <c r="T46" i="5" s="1"/>
  <c r="U46" i="5" s="1"/>
  <c r="D45" i="4" s="1"/>
  <c r="S47" i="5"/>
  <c r="T47" i="5" s="1"/>
  <c r="U47" i="5" s="1"/>
  <c r="D46" i="4" s="1"/>
  <c r="S48" i="5"/>
  <c r="T48" i="5" s="1"/>
  <c r="U48" i="5" s="1"/>
  <c r="D47" i="4" s="1"/>
  <c r="S49" i="5"/>
  <c r="T49" i="5" s="1"/>
  <c r="U49" i="5" s="1"/>
  <c r="D48" i="4" s="1"/>
  <c r="S50" i="5"/>
  <c r="T50" i="5" s="1"/>
  <c r="U50" i="5" s="1"/>
  <c r="D49" i="4" s="1"/>
  <c r="S51" i="5"/>
  <c r="T51" i="5" s="1"/>
  <c r="U51" i="5" s="1"/>
  <c r="D50" i="4" s="1"/>
  <c r="S52" i="5"/>
  <c r="T52" i="5" s="1"/>
  <c r="U52" i="5" s="1"/>
  <c r="D51" i="4" s="1"/>
  <c r="S53" i="5"/>
  <c r="T53" i="5" s="1"/>
  <c r="U53" i="5" s="1"/>
  <c r="D52" i="4" s="1"/>
  <c r="S54" i="5"/>
  <c r="T54" i="5" s="1"/>
  <c r="U54" i="5" s="1"/>
  <c r="D53" i="4" s="1"/>
  <c r="S55" i="5"/>
  <c r="T55" i="5" s="1"/>
  <c r="U55" i="5" s="1"/>
  <c r="D54" i="4" s="1"/>
  <c r="S56" i="5"/>
  <c r="T56" i="5" s="1"/>
  <c r="U56" i="5" s="1"/>
  <c r="D55" i="4" s="1"/>
  <c r="S57" i="5"/>
  <c r="T57" i="5" s="1"/>
  <c r="U57" i="5" s="1"/>
  <c r="D56" i="4" s="1"/>
  <c r="A37" i="5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L39" i="4" l="1"/>
  <c r="L47" i="4"/>
  <c r="L49" i="4"/>
  <c r="L41" i="4"/>
  <c r="L25" i="4"/>
  <c r="L55" i="4"/>
  <c r="A34" i="4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D32" i="6"/>
  <c r="F31" i="4" s="1"/>
  <c r="L31" i="4" s="1"/>
  <c r="AD33" i="6"/>
  <c r="F32" i="4" s="1"/>
  <c r="L32" i="4" s="1"/>
  <c r="AD34" i="6"/>
  <c r="F33" i="4" s="1"/>
  <c r="L33" i="4" s="1"/>
  <c r="AD35" i="6"/>
  <c r="F34" i="4" s="1"/>
  <c r="L34" i="4" s="1"/>
  <c r="AD31" i="6"/>
  <c r="F30" i="4" s="1"/>
  <c r="L30" i="4" s="1"/>
  <c r="AD30" i="6"/>
  <c r="F29" i="4" s="1"/>
  <c r="L29" i="4" s="1"/>
  <c r="AD29" i="6"/>
  <c r="F28" i="4" s="1"/>
  <c r="L28" i="4" s="1"/>
  <c r="AD28" i="6"/>
  <c r="F27" i="4" s="1"/>
  <c r="L27" i="4" s="1"/>
  <c r="AD27" i="6"/>
  <c r="F26" i="4" s="1"/>
  <c r="L26" i="4" s="1"/>
  <c r="AD26" i="6"/>
  <c r="F25" i="4" s="1"/>
  <c r="AD25" i="6"/>
  <c r="F24" i="4" s="1"/>
  <c r="L24" i="4" s="1"/>
  <c r="AD24" i="6"/>
  <c r="F23" i="4" s="1"/>
  <c r="L23" i="4" s="1"/>
  <c r="AD23" i="6"/>
  <c r="F22" i="4" s="1"/>
  <c r="AD22" i="6"/>
  <c r="F21" i="4" s="1"/>
  <c r="L21" i="4" s="1"/>
  <c r="AD21" i="6"/>
  <c r="F20" i="4" s="1"/>
  <c r="L20" i="4" s="1"/>
  <c r="AD20" i="6"/>
  <c r="F19" i="4" s="1"/>
  <c r="AD19" i="6"/>
  <c r="F18" i="4" s="1"/>
  <c r="L18" i="4" s="1"/>
  <c r="AD18" i="6"/>
  <c r="F17" i="4" s="1"/>
  <c r="L17" i="4" s="1"/>
  <c r="AD17" i="6"/>
  <c r="F16" i="4" s="1"/>
  <c r="L16" i="4" s="1"/>
  <c r="AD16" i="6"/>
  <c r="F15" i="4" s="1"/>
  <c r="L15" i="4" s="1"/>
  <c r="AD15" i="6"/>
  <c r="F14" i="4" s="1"/>
  <c r="L14" i="4" s="1"/>
  <c r="AD14" i="6"/>
  <c r="AD13" i="6"/>
  <c r="F12" i="4" s="1"/>
  <c r="AD12" i="6"/>
  <c r="F11" i="4" s="1"/>
  <c r="S12" i="5"/>
  <c r="T12" i="5" s="1"/>
  <c r="U12" i="5" s="1"/>
  <c r="D11" i="4" s="1"/>
  <c r="F13" i="4" l="1"/>
  <c r="L13" i="4" s="1"/>
  <c r="S33" i="5"/>
  <c r="T33" i="5" s="1"/>
  <c r="U33" i="5" s="1"/>
  <c r="D32" i="4" s="1"/>
  <c r="S32" i="5"/>
  <c r="T32" i="5" s="1"/>
  <c r="U32" i="5" s="1"/>
  <c r="D31" i="4" s="1"/>
  <c r="S31" i="5"/>
  <c r="T31" i="5" s="1"/>
  <c r="U31" i="5" s="1"/>
  <c r="D30" i="4" s="1"/>
  <c r="S30" i="5"/>
  <c r="T30" i="5" s="1"/>
  <c r="U30" i="5" s="1"/>
  <c r="D29" i="4" s="1"/>
  <c r="S29" i="5"/>
  <c r="T29" i="5" s="1"/>
  <c r="U29" i="5" s="1"/>
  <c r="D28" i="4" s="1"/>
  <c r="S28" i="5"/>
  <c r="T28" i="5" s="1"/>
  <c r="U28" i="5" s="1"/>
  <c r="D27" i="4" s="1"/>
  <c r="S27" i="5"/>
  <c r="T27" i="5" s="1"/>
  <c r="U27" i="5" s="1"/>
  <c r="D26" i="4" s="1"/>
  <c r="S26" i="5"/>
  <c r="T26" i="5" s="1"/>
  <c r="U26" i="5" s="1"/>
  <c r="D25" i="4" s="1"/>
  <c r="S25" i="5"/>
  <c r="T25" i="5" s="1"/>
  <c r="U25" i="5" s="1"/>
  <c r="D24" i="4" s="1"/>
  <c r="S24" i="5"/>
  <c r="T24" i="5" s="1"/>
  <c r="U24" i="5" s="1"/>
  <c r="D23" i="4" s="1"/>
  <c r="S23" i="5"/>
  <c r="T23" i="5" s="1"/>
  <c r="U23" i="5" s="1"/>
  <c r="D22" i="4" s="1"/>
  <c r="S22" i="5"/>
  <c r="T22" i="5" s="1"/>
  <c r="U22" i="5" s="1"/>
  <c r="D21" i="4" s="1"/>
  <c r="S21" i="5"/>
  <c r="T21" i="5" s="1"/>
  <c r="U21" i="5" s="1"/>
  <c r="D20" i="4" s="1"/>
  <c r="S20" i="5"/>
  <c r="T20" i="5" s="1"/>
  <c r="U20" i="5" s="1"/>
  <c r="D19" i="4" s="1"/>
  <c r="S19" i="5"/>
  <c r="T19" i="5" s="1"/>
  <c r="U19" i="5" s="1"/>
  <c r="D18" i="4" s="1"/>
  <c r="S18" i="5"/>
  <c r="T18" i="5" s="1"/>
  <c r="U18" i="5" s="1"/>
  <c r="D17" i="4" s="1"/>
  <c r="S17" i="5"/>
  <c r="T17" i="5" s="1"/>
  <c r="U17" i="5" s="1"/>
  <c r="D16" i="4" s="1"/>
  <c r="S16" i="5"/>
  <c r="T16" i="5" s="1"/>
  <c r="U16" i="5" s="1"/>
  <c r="D15" i="4" s="1"/>
  <c r="S15" i="5"/>
  <c r="T15" i="5" s="1"/>
  <c r="U15" i="5" s="1"/>
  <c r="D14" i="4" s="1"/>
  <c r="S14" i="5"/>
  <c r="T14" i="5" s="1"/>
  <c r="U14" i="5" s="1"/>
  <c r="D13" i="4" s="1"/>
  <c r="S13" i="5"/>
  <c r="T13" i="5" s="1"/>
  <c r="U13" i="5" s="1"/>
  <c r="D12" i="4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</calcChain>
</file>

<file path=xl/comments1.xml><?xml version="1.0" encoding="utf-8"?>
<comments xmlns="http://schemas.openxmlformats.org/spreadsheetml/2006/main">
  <authors>
    <author>Author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Студент није одбранио рад</t>
        </r>
      </text>
    </comment>
    <comment ref="H4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Студент није одбранио рад
</t>
        </r>
      </text>
    </comment>
  </commentList>
</comments>
</file>

<file path=xl/sharedStrings.xml><?xml version="1.0" encoding="utf-8"?>
<sst xmlns="http://schemas.openxmlformats.org/spreadsheetml/2006/main" count="615" uniqueCount="186">
  <si>
    <t>УНИВЕРЗИТЕТ У БАЊАЛУЦИ</t>
  </si>
  <si>
    <t>Р.Б.</t>
  </si>
  <si>
    <t>Презиме и име</t>
  </si>
  <si>
    <t>Б.И.</t>
  </si>
  <si>
    <t>УКУПНО ПРИСУСТВОВАО</t>
  </si>
  <si>
    <t>УКУПНО ОДУСТВОВАО</t>
  </si>
  <si>
    <t>ПРИСУСТВО НА ЧАСОВИМА ПРЕДАВАЊА</t>
  </si>
  <si>
    <t>БРОЈ БОДОВА ИЗ ПРИС. ПРЕДАВАЊИМА</t>
  </si>
  <si>
    <t>ПРЕДАВАЊА</t>
  </si>
  <si>
    <t>ВЈЕЖБЕ</t>
  </si>
  <si>
    <t>%</t>
  </si>
  <si>
    <t>ГРАФИЧКИ РАД</t>
  </si>
  <si>
    <t>Присуство носи укупно 4 бода (2 бода на присуство на предавањима и 2 бода на присуство на вјежбама)</t>
  </si>
  <si>
    <t>Активност и семинарски рад (као вид додатне активности) носе максимално 6 бодова (бодови усаглашени са професором 25.12.2013. год.)</t>
  </si>
  <si>
    <t>ПРИСУСТВО И АКТИВНОСТ</t>
  </si>
  <si>
    <t>13</t>
  </si>
  <si>
    <t>АРХИТЕКТОНСКО-ГРАЂЕВИНСКО-ГЕОДЕТСКИ ФАКУЛТЕТ</t>
  </si>
  <si>
    <t>4</t>
  </si>
  <si>
    <t>5</t>
  </si>
  <si>
    <t>Графички рад носи укупно 25 бодова (бодови усаглашени са професорима 21.01.2013. год.)</t>
  </si>
  <si>
    <t>14</t>
  </si>
  <si>
    <t>Школска година 2017/2018</t>
  </si>
  <si>
    <t>2</t>
  </si>
  <si>
    <t>3</t>
  </si>
  <si>
    <t>7.</t>
  </si>
  <si>
    <t>8.</t>
  </si>
  <si>
    <t>12.</t>
  </si>
  <si>
    <t>6.</t>
  </si>
  <si>
    <t>9.</t>
  </si>
  <si>
    <t>10.</t>
  </si>
  <si>
    <t>11.</t>
  </si>
  <si>
    <t>Toдоровић Ксенија</t>
  </si>
  <si>
    <t>Јандрић Теодора</t>
  </si>
  <si>
    <t>Јаћимовић Јована</t>
  </si>
  <si>
    <t>Шкрга Александра</t>
  </si>
  <si>
    <t>Јекић Александра</t>
  </si>
  <si>
    <t>Крњајић Анастасија</t>
  </si>
  <si>
    <t>Марић Александар</t>
  </si>
  <si>
    <t>Ћетојевић Милица</t>
  </si>
  <si>
    <t>Травар Сара</t>
  </si>
  <si>
    <t>Зељковић Драгана</t>
  </si>
  <si>
    <t>Ђекић Весна</t>
  </si>
  <si>
    <t>Лазић Лука</t>
  </si>
  <si>
    <t>Антић Милица</t>
  </si>
  <si>
    <t>Шаренац Анастасија</t>
  </si>
  <si>
    <t>Марковић Зорица</t>
  </si>
  <si>
    <t>Ђурђевић Николина</t>
  </si>
  <si>
    <t>Божић Ивана</t>
  </si>
  <si>
    <t>Жмирић Александар</t>
  </si>
  <si>
    <t>Чубрило Тамара</t>
  </si>
  <si>
    <t>Пиљагић Ивана</t>
  </si>
  <si>
    <t>Комљеновић Исидора</t>
  </si>
  <si>
    <t>Ајановић Ирис</t>
  </si>
  <si>
    <t>Милановић Анђела</t>
  </si>
  <si>
    <t>Стјепановић Ива</t>
  </si>
  <si>
    <t>Ђумић Сара</t>
  </si>
  <si>
    <t>Бандука Марија</t>
  </si>
  <si>
    <t>Тодоровић Дајана</t>
  </si>
  <si>
    <t>Гавриловић Анђела</t>
  </si>
  <si>
    <t>Кајтез Ана</t>
  </si>
  <si>
    <t>Салак Сузана</t>
  </si>
  <si>
    <t>Петковић Немања</t>
  </si>
  <si>
    <t>Ђакић Јована</t>
  </si>
  <si>
    <t>Коваћевић Теодора</t>
  </si>
  <si>
    <t>Керезовић Тијана</t>
  </si>
  <si>
    <t>Радојчић Јована</t>
  </si>
  <si>
    <t>Грачанин Ана</t>
  </si>
  <si>
    <t>Мамић Јелена</t>
  </si>
  <si>
    <t>Улетовић Богдана</t>
  </si>
  <si>
    <t>Поповић Немања</t>
  </si>
  <si>
    <t>Махмутовић Едвин</t>
  </si>
  <si>
    <t>Таталовић Тијана</t>
  </si>
  <si>
    <t>Гавриловић Даниел</t>
  </si>
  <si>
    <t>Дубов Звјездана</t>
  </si>
  <si>
    <t>Дојчиновић Маја</t>
  </si>
  <si>
    <t>Драгичевић Борис</t>
  </si>
  <si>
    <t>Булатовић Исидора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</si>
  <si>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</si>
  <si>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</si>
  <si>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</si>
  <si>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</si>
  <si>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</si>
  <si>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</si>
  <si>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</si>
  <si>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</si>
  <si>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21/18</t>
  </si>
  <si>
    <t>22/18</t>
  </si>
  <si>
    <t>23/18</t>
  </si>
  <si>
    <t>24/18</t>
  </si>
  <si>
    <t>25/18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</si>
  <si>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</si>
  <si>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</si>
  <si>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</si>
  <si>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</si>
  <si>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</si>
  <si>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</si>
  <si>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</si>
  <si>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</si>
  <si>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</si>
  <si>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</si>
  <si>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36/18</t>
  </si>
  <si>
    <t>37/18</t>
  </si>
  <si>
    <t>38/18</t>
  </si>
  <si>
    <t>39/18</t>
  </si>
  <si>
    <t>40/18</t>
  </si>
  <si>
    <t>41/18</t>
  </si>
  <si>
    <t>42/18</t>
  </si>
  <si>
    <t>43/18</t>
  </si>
  <si>
    <t>44/18</t>
  </si>
  <si>
    <t>44/15</t>
  </si>
  <si>
    <t>48/15</t>
  </si>
  <si>
    <t>01/18</t>
  </si>
  <si>
    <t>02/18</t>
  </si>
  <si>
    <t>03/18</t>
  </si>
  <si>
    <t>04/18</t>
  </si>
  <si>
    <t>05/18</t>
  </si>
  <si>
    <t>06/18</t>
  </si>
  <si>
    <t>07/18</t>
  </si>
  <si>
    <t>08/18</t>
  </si>
  <si>
    <t>09/18</t>
  </si>
  <si>
    <t>10/18</t>
  </si>
  <si>
    <t>11/18</t>
  </si>
  <si>
    <t>12/18</t>
  </si>
  <si>
    <t>15</t>
  </si>
  <si>
    <t>КОНАЧНА ЕВИДЕНЦИЈА ПРЕДИСПИТНИХ ОБАВЕЗА ИЗ МАТА</t>
  </si>
  <si>
    <r>
      <t xml:space="preserve">ПРВА година студија, ПРВИ семестар, </t>
    </r>
    <r>
      <rPr>
        <b/>
        <sz val="12"/>
        <color rgb="FFFF0000"/>
        <rFont val="Times New Roman"/>
        <family val="1"/>
      </rPr>
      <t>5 ECTS</t>
    </r>
  </si>
  <si>
    <t>СТУДИЈСКИ ПРОГРАМ - АРХИТЕКТУРА</t>
  </si>
  <si>
    <t>ПРИСУСТВО НА ЧАСОВИМА ВЈЕЖБИ</t>
  </si>
  <si>
    <t>23.11.</t>
  </si>
  <si>
    <t>07.12.</t>
  </si>
  <si>
    <t>14.12.</t>
  </si>
  <si>
    <t>21.12.</t>
  </si>
  <si>
    <t>30.11.</t>
  </si>
  <si>
    <t>16.11.</t>
  </si>
  <si>
    <t>09.11.</t>
  </si>
  <si>
    <t>02.11.</t>
  </si>
  <si>
    <t>26.10.</t>
  </si>
  <si>
    <t>19.10.</t>
  </si>
  <si>
    <t>15.10.</t>
  </si>
  <si>
    <t>28.12.</t>
  </si>
  <si>
    <t>11.01.</t>
  </si>
  <si>
    <t>Школска година 2018/2019</t>
  </si>
  <si>
    <t>mail- адресе студената из генерације 2018/2019:</t>
  </si>
  <si>
    <t>Датум добијања поставке гр. рада 07.12.2018.</t>
  </si>
  <si>
    <t>Термин предаје гр. рада 11.01.2019.</t>
  </si>
  <si>
    <t>18.01.</t>
  </si>
  <si>
    <t>25.01.</t>
  </si>
  <si>
    <r>
      <t>ДАТУМИ ДОБИЈАЊА "+" ИЗ АКТИВНОСТИ (</t>
    </r>
    <r>
      <rPr>
        <b/>
        <sz val="10"/>
        <color rgb="FFFF0000"/>
        <rFont val="Times New Roman"/>
        <family val="1"/>
      </rPr>
      <t xml:space="preserve">предавања, </t>
    </r>
    <r>
      <rPr>
        <b/>
        <sz val="10"/>
        <color theme="3" tint="0.39997558519241921"/>
        <rFont val="Times New Roman"/>
        <family val="1"/>
      </rPr>
      <t xml:space="preserve">вјежбе, </t>
    </r>
    <r>
      <rPr>
        <b/>
        <sz val="10"/>
        <color theme="6"/>
        <rFont val="Times New Roman"/>
        <family val="1"/>
      </rPr>
      <t>лабораторијске вјежбе</t>
    </r>
    <r>
      <rPr>
        <b/>
        <sz val="10"/>
        <rFont val="Times New Roman"/>
        <family val="1"/>
      </rPr>
      <t>)</t>
    </r>
  </si>
  <si>
    <t>Група</t>
  </si>
  <si>
    <t>-</t>
  </si>
  <si>
    <t>З 28</t>
  </si>
  <si>
    <t>З 26</t>
  </si>
  <si>
    <t>З 1</t>
  </si>
  <si>
    <t>З 24</t>
  </si>
  <si>
    <t>З 23</t>
  </si>
  <si>
    <t>З 22</t>
  </si>
  <si>
    <t>З 13</t>
  </si>
  <si>
    <t>З 16</t>
  </si>
  <si>
    <t>З 17</t>
  </si>
  <si>
    <t>З 19</t>
  </si>
  <si>
    <t>З 20</t>
  </si>
  <si>
    <t>З 21</t>
  </si>
  <si>
    <t>З 27</t>
  </si>
  <si>
    <t>З 7</t>
  </si>
  <si>
    <t>З 8</t>
  </si>
  <si>
    <t>З 4</t>
  </si>
  <si>
    <t>З 3</t>
  </si>
  <si>
    <t>З 14</t>
  </si>
  <si>
    <t>З 10</t>
  </si>
  <si>
    <t>З 12</t>
  </si>
  <si>
    <t>З 11</t>
  </si>
  <si>
    <t>Г 4</t>
  </si>
  <si>
    <t>Г 3</t>
  </si>
  <si>
    <t>Г 2</t>
  </si>
  <si>
    <t>Г 7</t>
  </si>
  <si>
    <t>Г 6</t>
  </si>
  <si>
    <t>Г 5</t>
  </si>
  <si>
    <t>Г 1</t>
  </si>
  <si>
    <t>СЕМИНАРСКИ РАД  - панои</t>
  </si>
  <si>
    <r>
      <rPr>
        <b/>
        <sz val="11"/>
        <color theme="1"/>
        <rFont val="Times New Roman"/>
        <family val="1"/>
      </rPr>
      <t>УКУПНО ПРЕДИСПИТНЕ ОБАВЕЗЕ</t>
    </r>
    <r>
      <rPr>
        <b/>
        <sz val="12"/>
        <color rgb="FFFF0000"/>
        <rFont val="Times New Roman"/>
        <family val="1"/>
      </rPr>
      <t xml:space="preserve"> (max 40)</t>
    </r>
  </si>
  <si>
    <t>БРОЈ БОДОВА ИЗ АКТИВНОСТИ</t>
  </si>
  <si>
    <t>БРОЈ БОДОВА ИЗ ПРИС. ВЈЕЖБАМА</t>
  </si>
  <si>
    <r>
      <t xml:space="preserve">БОДОВИ
</t>
    </r>
    <r>
      <rPr>
        <sz val="10"/>
        <color rgb="FFFF0000"/>
        <rFont val="Times New Roman"/>
        <family val="1"/>
      </rPr>
      <t xml:space="preserve"> (max 25)</t>
    </r>
  </si>
  <si>
    <r>
      <t xml:space="preserve">АКТИВНОСТ 
</t>
    </r>
    <r>
      <rPr>
        <sz val="12"/>
        <color rgb="FFFF0000"/>
        <rFont val="Times New Roman"/>
        <family val="1"/>
      </rPr>
      <t>(max 6)</t>
    </r>
  </si>
  <si>
    <r>
      <t>ПРИСУСТВО</t>
    </r>
    <r>
      <rPr>
        <sz val="12"/>
        <color rgb="FFFF0000"/>
        <rFont val="Times New Roman"/>
        <family val="1"/>
      </rPr>
      <t xml:space="preserve"> (max 2+2=4)</t>
    </r>
  </si>
  <si>
    <t>ГРАФИЧКИ РАД - термика и дифузија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</si>
</sst>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b/>
      <sz val="16"/>
      <color rgb="FFC0000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8"/>
      <color rgb="FF00B050"/>
      <name val="Times New Roman"/>
      <family val="1"/>
    </font>
    <font>
      <sz val="8"/>
      <color rgb="FFFF0000"/>
      <name val="Times New Roman"/>
      <family val="1"/>
    </font>
    <font>
      <sz val="12"/>
      <color rgb="FF00B05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/>
      <sz val="12"/>
      <color theme="6" tint="-0.499984740745262"/>
      <name val="Times New Roman"/>
      <family val="1"/>
    </font>
    <font>
      <b/>
      <u/>
      <sz val="12"/>
      <color rgb="FF7030A0"/>
      <name val="Times New Roman"/>
      <family val="1"/>
    </font>
    <font>
      <sz val="8"/>
      <color theme="2" tint="-0.89999084444715716"/>
      <name val="Times New Roman"/>
      <family val="1"/>
    </font>
    <font>
      <sz val="8"/>
      <color theme="3" tint="0.39997558519241921"/>
      <name val="Times New Roman"/>
      <family val="1"/>
    </font>
    <font>
      <sz val="12"/>
      <color rgb="FF000000"/>
      <name val="Times New Roman"/>
      <family val="1"/>
    </font>
    <font>
      <b/>
      <sz val="10"/>
      <color theme="3" tint="0.39997558519241921"/>
      <name val="Times New Roman"/>
      <family val="1"/>
    </font>
    <font>
      <sz val="8"/>
      <color theme="4" tint="-0.249977111117893"/>
      <name val="Times New Roman"/>
      <family val="1"/>
    </font>
    <font>
      <b/>
      <sz val="10"/>
      <color theme="6"/>
      <name val="Times New Roman"/>
      <family val="1"/>
    </font>
    <font>
      <sz val="8"/>
      <color theme="6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C00000"/>
      <name val="Times New Roman"/>
      <family val="1"/>
    </font>
    <font>
      <b/>
      <sz val="12"/>
      <color theme="3" tint="-0.499984740745262"/>
      <name val="Times New Roman"/>
      <family val="1"/>
    </font>
    <font>
      <u/>
      <sz val="12"/>
      <color theme="10"/>
      <name val="Calibri"/>
      <family val="2"/>
    </font>
    <font>
      <sz val="12"/>
      <color theme="10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0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indent="1"/>
    </xf>
    <xf numFmtId="49" fontId="1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inden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0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5" fillId="0" borderId="0" xfId="0" applyFont="1"/>
    <xf numFmtId="0" fontId="1" fillId="4" borderId="29" xfId="0" applyFont="1" applyFill="1" applyBorder="1"/>
    <xf numFmtId="0" fontId="1" fillId="4" borderId="32" xfId="0" applyFont="1" applyFill="1" applyBorder="1"/>
    <xf numFmtId="0" fontId="1" fillId="4" borderId="33" xfId="0" applyFont="1" applyFill="1" applyBorder="1"/>
    <xf numFmtId="49" fontId="1" fillId="0" borderId="0" xfId="0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4" fontId="19" fillId="0" borderId="1" xfId="0" applyNumberFormat="1" applyFont="1" applyFill="1" applyBorder="1" applyAlignment="1">
      <alignment horizontal="center"/>
    </xf>
    <xf numFmtId="14" fontId="12" fillId="0" borderId="22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/>
    <xf numFmtId="0" fontId="10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4" fontId="11" fillId="0" borderId="14" xfId="0" applyNumberFormat="1" applyFont="1" applyFill="1" applyBorder="1" applyAlignment="1">
      <alignment horizontal="center"/>
    </xf>
    <xf numFmtId="14" fontId="12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21" fillId="0" borderId="22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17" fontId="1" fillId="0" borderId="25" xfId="0" quotePrefix="1" applyNumberFormat="1" applyFont="1" applyBorder="1" applyAlignment="1">
      <alignment horizontal="center" vertical="center"/>
    </xf>
    <xf numFmtId="17" fontId="1" fillId="0" borderId="27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28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14" fontId="25" fillId="0" borderId="13" xfId="0" applyNumberFormat="1" applyFont="1" applyFill="1" applyBorder="1" applyAlignment="1">
      <alignment horizontal="center"/>
    </xf>
    <xf numFmtId="14" fontId="20" fillId="0" borderId="13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9" fillId="5" borderId="41" xfId="0" applyFont="1" applyFill="1" applyBorder="1" applyAlignment="1">
      <alignment horizontal="center" vertical="center"/>
    </xf>
    <xf numFmtId="0" fontId="29" fillId="5" borderId="27" xfId="0" applyFont="1" applyFill="1" applyBorder="1" applyAlignment="1">
      <alignment horizontal="center" vertical="center"/>
    </xf>
    <xf numFmtId="164" fontId="29" fillId="5" borderId="27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9" fillId="5" borderId="3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32" xfId="0" applyFont="1" applyFill="1" applyBorder="1" applyAlignment="1">
      <alignment horizontal="left"/>
    </xf>
    <xf numFmtId="0" fontId="14" fillId="0" borderId="3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14" fillId="0" borderId="3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0" fillId="0" borderId="0" xfId="1" applyFont="1" applyFill="1" applyBorder="1" applyAlignment="1" applyProtection="1">
      <alignment horizontal="left" vertical="center"/>
    </xf>
    <xf numFmtId="0" fontId="31" fillId="0" borderId="0" xfId="1" applyFont="1" applyFill="1" applyBorder="1" applyAlignment="1" applyProtection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7FFFF"/>
      <color rgb="FF99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tabSelected="1" zoomScale="80" zoomScaleNormal="80" workbookViewId="0">
      <selection activeCell="B27" sqref="B27"/>
    </sheetView>
  </sheetViews>
  <sheetFormatPr defaultColWidth="9.125" defaultRowHeight="15.65" x14ac:dyDescent="0.25"/>
  <cols>
    <col min="1" max="1" width="8.625" style="1" customWidth="1"/>
    <col min="2" max="2" width="37.5" style="1" customWidth="1"/>
    <col min="3" max="3" width="8.625" style="1" customWidth="1"/>
    <col min="4" max="18" width="9.875" style="1" customWidth="1"/>
    <col min="19" max="20" width="18" style="1" customWidth="1"/>
    <col min="21" max="21" width="21.375" style="1" customWidth="1"/>
    <col min="22" max="29" width="10.625" style="1" customWidth="1"/>
    <col min="30" max="30" width="26.625" style="1" customWidth="1"/>
    <col min="31" max="16384" width="9.125" style="1"/>
  </cols>
  <sheetData>
    <row r="1" spans="1:30" x14ac:dyDescent="0.25">
      <c r="A1" s="1" t="s">
        <v>0</v>
      </c>
    </row>
    <row r="2" spans="1:30" x14ac:dyDescent="0.25">
      <c r="A2" s="1" t="s">
        <v>16</v>
      </c>
    </row>
    <row r="3" spans="1:30" x14ac:dyDescent="0.25">
      <c r="A3" s="1" t="s">
        <v>126</v>
      </c>
    </row>
    <row r="4" spans="1:30" s="19" customFormat="1" ht="30.1" customHeight="1" x14ac:dyDescent="0.25">
      <c r="C4" s="90" t="s">
        <v>124</v>
      </c>
      <c r="D4" s="90"/>
      <c r="E4" s="90"/>
      <c r="F4" s="90"/>
      <c r="G4" s="90"/>
      <c r="H4" s="90"/>
      <c r="I4" s="90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1" t="s">
        <v>125</v>
      </c>
    </row>
    <row r="6" spans="1:30" x14ac:dyDescent="0.25">
      <c r="A6" s="1" t="s">
        <v>141</v>
      </c>
    </row>
    <row r="8" spans="1:30" ht="9" customHeight="1" thickBot="1" x14ac:dyDescent="0.3"/>
    <row r="9" spans="1:30" s="30" customFormat="1" ht="16.149999999999999" customHeight="1" thickBot="1" x14ac:dyDescent="0.3">
      <c r="A9" s="166" t="s">
        <v>1</v>
      </c>
      <c r="B9" s="169" t="s">
        <v>2</v>
      </c>
      <c r="C9" s="166" t="s">
        <v>3</v>
      </c>
      <c r="D9" s="172" t="s">
        <v>127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4"/>
      <c r="S9" s="164" t="s">
        <v>4</v>
      </c>
      <c r="T9" s="158" t="s">
        <v>5</v>
      </c>
      <c r="U9" s="160" t="s">
        <v>181</v>
      </c>
      <c r="V9" s="146" t="s">
        <v>147</v>
      </c>
      <c r="W9" s="147"/>
      <c r="X9" s="147"/>
      <c r="Y9" s="147"/>
      <c r="Z9" s="147"/>
      <c r="AA9" s="147"/>
      <c r="AB9" s="147"/>
      <c r="AC9" s="148"/>
      <c r="AD9" s="160" t="s">
        <v>180</v>
      </c>
    </row>
    <row r="10" spans="1:30" s="30" customFormat="1" ht="15.8" customHeight="1" x14ac:dyDescent="0.25">
      <c r="A10" s="167"/>
      <c r="B10" s="170"/>
      <c r="C10" s="167"/>
      <c r="D10" s="11">
        <v>1</v>
      </c>
      <c r="E10" s="12" t="s">
        <v>22</v>
      </c>
      <c r="F10" s="13" t="s">
        <v>23</v>
      </c>
      <c r="G10" s="13" t="s">
        <v>17</v>
      </c>
      <c r="H10" s="13" t="s">
        <v>18</v>
      </c>
      <c r="I10" s="12" t="s">
        <v>27</v>
      </c>
      <c r="J10" s="12" t="s">
        <v>24</v>
      </c>
      <c r="K10" s="12" t="s">
        <v>25</v>
      </c>
      <c r="L10" s="13" t="s">
        <v>28</v>
      </c>
      <c r="M10" s="12" t="s">
        <v>29</v>
      </c>
      <c r="N10" s="12" t="s">
        <v>30</v>
      </c>
      <c r="O10" s="13" t="s">
        <v>26</v>
      </c>
      <c r="P10" s="13" t="s">
        <v>15</v>
      </c>
      <c r="Q10" s="13" t="s">
        <v>20</v>
      </c>
      <c r="R10" s="38" t="s">
        <v>123</v>
      </c>
      <c r="S10" s="165"/>
      <c r="T10" s="159"/>
      <c r="U10" s="161"/>
      <c r="V10" s="149"/>
      <c r="W10" s="150"/>
      <c r="X10" s="150"/>
      <c r="Y10" s="150"/>
      <c r="Z10" s="150"/>
      <c r="AA10" s="150"/>
      <c r="AB10" s="150"/>
      <c r="AC10" s="151"/>
      <c r="AD10" s="161"/>
    </row>
    <row r="11" spans="1:30" s="30" customFormat="1" ht="15.8" customHeight="1" thickBot="1" x14ac:dyDescent="0.3">
      <c r="A11" s="168"/>
      <c r="B11" s="171"/>
      <c r="C11" s="167"/>
      <c r="D11" s="39" t="s">
        <v>138</v>
      </c>
      <c r="E11" s="41" t="s">
        <v>137</v>
      </c>
      <c r="F11" s="40" t="s">
        <v>136</v>
      </c>
      <c r="G11" s="40" t="s">
        <v>135</v>
      </c>
      <c r="H11" s="40" t="s">
        <v>134</v>
      </c>
      <c r="I11" s="41" t="s">
        <v>133</v>
      </c>
      <c r="J11" s="41" t="s">
        <v>128</v>
      </c>
      <c r="K11" s="41" t="s">
        <v>132</v>
      </c>
      <c r="L11" s="40" t="s">
        <v>129</v>
      </c>
      <c r="M11" s="41" t="s">
        <v>130</v>
      </c>
      <c r="N11" s="41" t="s">
        <v>131</v>
      </c>
      <c r="O11" s="41" t="s">
        <v>139</v>
      </c>
      <c r="P11" s="40" t="s">
        <v>140</v>
      </c>
      <c r="Q11" s="40" t="s">
        <v>145</v>
      </c>
      <c r="R11" s="42" t="s">
        <v>146</v>
      </c>
      <c r="S11" s="165"/>
      <c r="T11" s="159"/>
      <c r="U11" s="161"/>
      <c r="V11" s="152"/>
      <c r="W11" s="153"/>
      <c r="X11" s="153"/>
      <c r="Y11" s="153"/>
      <c r="Z11" s="153"/>
      <c r="AA11" s="153"/>
      <c r="AB11" s="153"/>
      <c r="AC11" s="154"/>
      <c r="AD11" s="192"/>
    </row>
    <row r="12" spans="1:30" x14ac:dyDescent="0.25">
      <c r="A12" s="67">
        <v>1</v>
      </c>
      <c r="B12" s="84" t="s">
        <v>31</v>
      </c>
      <c r="C12" s="88" t="s">
        <v>111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74">
        <v>0</v>
      </c>
      <c r="S12" s="69">
        <f t="shared" ref="S12:S57" si="0">SUM(D12:R12)</f>
        <v>0</v>
      </c>
      <c r="T12" s="91">
        <f>15-S12</f>
        <v>15</v>
      </c>
      <c r="U12" s="71" t="str">
        <f>IF(T12&lt;=1,2,IF(T12&lt;=2,1.5,IF(T12&lt;=3,1,IF(T12&lt;=4,0.5,IF(T12&lt;=6,0,"нема право")))))</f>
        <v>нема право</v>
      </c>
      <c r="V12" s="60"/>
      <c r="W12" s="61"/>
      <c r="X12" s="62"/>
      <c r="Y12" s="63"/>
      <c r="Z12" s="63"/>
      <c r="AA12" s="64"/>
      <c r="AB12" s="64"/>
      <c r="AC12" s="79"/>
      <c r="AD12" s="77">
        <f t="shared" ref="AD12:AD39" si="1">IF(COUNTA(V12:AC12)&gt;6,6,COUNTA(V12:AC12))</f>
        <v>0</v>
      </c>
    </row>
    <row r="13" spans="1:30" x14ac:dyDescent="0.25">
      <c r="A13" s="68">
        <f>A12+1</f>
        <v>2</v>
      </c>
      <c r="B13" s="85" t="s">
        <v>32</v>
      </c>
      <c r="C13" s="89" t="s">
        <v>112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72">
        <v>0</v>
      </c>
      <c r="S13" s="7">
        <f t="shared" si="0"/>
        <v>0</v>
      </c>
      <c r="T13" s="92">
        <f>15-S13</f>
        <v>15</v>
      </c>
      <c r="U13" s="9" t="str">
        <f>IF(T13&lt;=1,2,IF(T13&lt;=2,1.5,IF(T13&lt;=3,1,IF(T13&lt;=4,0.5,IF(T13&lt;=6,0,"нема право")))))</f>
        <v>нема право</v>
      </c>
      <c r="V13" s="47"/>
      <c r="W13" s="49"/>
      <c r="X13" s="49"/>
      <c r="Y13" s="49"/>
      <c r="Z13" s="49"/>
      <c r="AA13" s="45"/>
      <c r="AB13" s="50"/>
      <c r="AC13" s="80"/>
      <c r="AD13" s="78">
        <f t="shared" si="1"/>
        <v>0</v>
      </c>
    </row>
    <row r="14" spans="1:30" x14ac:dyDescent="0.25">
      <c r="A14" s="68">
        <f t="shared" ref="A14:A57" si="2">A13+1</f>
        <v>3</v>
      </c>
      <c r="B14" s="85" t="s">
        <v>33</v>
      </c>
      <c r="C14" s="89" t="s">
        <v>113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0</v>
      </c>
      <c r="Q14" s="3">
        <v>1</v>
      </c>
      <c r="R14" s="73">
        <v>1</v>
      </c>
      <c r="S14" s="7">
        <f t="shared" si="0"/>
        <v>14</v>
      </c>
      <c r="T14" s="92">
        <f t="shared" ref="T14:T31" si="3">15-S14</f>
        <v>1</v>
      </c>
      <c r="U14" s="9">
        <f t="shared" ref="U14:U31" si="4">IF(T14&lt;=1,2,IF(T14&lt;=2,1.5,IF(T14&lt;=3,1,IF(T14&lt;=4,0.5,IF(T14&lt;=6,0,"нема право")))))</f>
        <v>2</v>
      </c>
      <c r="V14" s="52" t="s">
        <v>136</v>
      </c>
      <c r="W14" s="109" t="s">
        <v>136</v>
      </c>
      <c r="X14" s="109" t="s">
        <v>136</v>
      </c>
      <c r="Y14" s="109" t="s">
        <v>136</v>
      </c>
      <c r="Z14" s="49"/>
      <c r="AA14" s="49"/>
      <c r="AB14" s="45"/>
      <c r="AC14" s="80"/>
      <c r="AD14" s="78">
        <f t="shared" si="1"/>
        <v>4</v>
      </c>
    </row>
    <row r="15" spans="1:30" x14ac:dyDescent="0.25">
      <c r="A15" s="68">
        <f t="shared" si="2"/>
        <v>4</v>
      </c>
      <c r="B15" s="85" t="s">
        <v>34</v>
      </c>
      <c r="C15" s="89" t="s">
        <v>114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73">
        <v>1</v>
      </c>
      <c r="S15" s="7">
        <f t="shared" si="0"/>
        <v>15</v>
      </c>
      <c r="T15" s="92">
        <f t="shared" si="3"/>
        <v>0</v>
      </c>
      <c r="U15" s="9">
        <f t="shared" si="4"/>
        <v>2</v>
      </c>
      <c r="V15" s="118" t="s">
        <v>135</v>
      </c>
      <c r="W15" s="49">
        <v>21.12</v>
      </c>
      <c r="X15" s="96" t="s">
        <v>140</v>
      </c>
      <c r="Y15" s="109" t="s">
        <v>136</v>
      </c>
      <c r="Z15" s="109" t="s">
        <v>136</v>
      </c>
      <c r="AA15" s="49"/>
      <c r="AB15" s="49"/>
      <c r="AC15" s="81"/>
      <c r="AD15" s="78">
        <f t="shared" si="1"/>
        <v>5</v>
      </c>
    </row>
    <row r="16" spans="1:30" x14ac:dyDescent="0.25">
      <c r="A16" s="68">
        <f t="shared" si="2"/>
        <v>5</v>
      </c>
      <c r="B16" s="85" t="s">
        <v>35</v>
      </c>
      <c r="C16" s="89" t="s">
        <v>115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0</v>
      </c>
      <c r="N16" s="3">
        <v>0</v>
      </c>
      <c r="O16" s="3">
        <v>1</v>
      </c>
      <c r="P16" s="3">
        <v>1</v>
      </c>
      <c r="Q16" s="3">
        <v>1</v>
      </c>
      <c r="R16" s="73">
        <v>1</v>
      </c>
      <c r="S16" s="7">
        <f t="shared" si="0"/>
        <v>13</v>
      </c>
      <c r="T16" s="92">
        <f t="shared" si="3"/>
        <v>2</v>
      </c>
      <c r="U16" s="9">
        <f t="shared" si="4"/>
        <v>1.5</v>
      </c>
      <c r="V16" s="65">
        <v>28.12</v>
      </c>
      <c r="W16" s="109" t="s">
        <v>136</v>
      </c>
      <c r="X16" s="109" t="s">
        <v>136</v>
      </c>
      <c r="Y16" s="45"/>
      <c r="Z16" s="45"/>
      <c r="AA16" s="45"/>
      <c r="AB16" s="45"/>
      <c r="AC16" s="80"/>
      <c r="AD16" s="78">
        <f t="shared" si="1"/>
        <v>3</v>
      </c>
    </row>
    <row r="17" spans="1:30" x14ac:dyDescent="0.25">
      <c r="A17" s="68">
        <f t="shared" si="2"/>
        <v>6</v>
      </c>
      <c r="B17" s="85" t="s">
        <v>36</v>
      </c>
      <c r="C17" s="89" t="s">
        <v>116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0</v>
      </c>
      <c r="N17" s="3">
        <v>0</v>
      </c>
      <c r="O17" s="3">
        <v>1</v>
      </c>
      <c r="P17" s="3">
        <v>1</v>
      </c>
      <c r="Q17" s="3">
        <v>1</v>
      </c>
      <c r="R17" s="73">
        <v>1</v>
      </c>
      <c r="S17" s="7">
        <f t="shared" si="0"/>
        <v>13</v>
      </c>
      <c r="T17" s="92">
        <f t="shared" si="3"/>
        <v>2</v>
      </c>
      <c r="U17" s="9">
        <f t="shared" si="4"/>
        <v>1.5</v>
      </c>
      <c r="V17" s="119" t="s">
        <v>136</v>
      </c>
      <c r="W17" s="109" t="s">
        <v>136</v>
      </c>
      <c r="X17" s="49"/>
      <c r="Y17" s="49"/>
      <c r="Z17" s="49"/>
      <c r="AA17" s="49"/>
      <c r="AB17" s="46"/>
      <c r="AC17" s="82"/>
      <c r="AD17" s="78">
        <f t="shared" si="1"/>
        <v>2</v>
      </c>
    </row>
    <row r="18" spans="1:30" x14ac:dyDescent="0.25">
      <c r="A18" s="68">
        <f t="shared" si="2"/>
        <v>7</v>
      </c>
      <c r="B18" s="85" t="s">
        <v>37</v>
      </c>
      <c r="C18" s="89" t="s">
        <v>117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73">
        <v>1</v>
      </c>
      <c r="S18" s="7">
        <f t="shared" si="0"/>
        <v>15</v>
      </c>
      <c r="T18" s="92">
        <f t="shared" si="3"/>
        <v>0</v>
      </c>
      <c r="U18" s="9">
        <f t="shared" si="4"/>
        <v>2</v>
      </c>
      <c r="V18" s="119" t="s">
        <v>136</v>
      </c>
      <c r="W18" s="109" t="s">
        <v>136</v>
      </c>
      <c r="X18" s="49"/>
      <c r="Y18" s="45"/>
      <c r="Z18" s="45"/>
      <c r="AA18" s="45"/>
      <c r="AB18" s="45"/>
      <c r="AC18" s="80"/>
      <c r="AD18" s="78">
        <f t="shared" si="1"/>
        <v>2</v>
      </c>
    </row>
    <row r="19" spans="1:30" x14ac:dyDescent="0.25">
      <c r="A19" s="68">
        <f t="shared" si="2"/>
        <v>8</v>
      </c>
      <c r="B19" s="85" t="s">
        <v>38</v>
      </c>
      <c r="C19" s="89" t="s">
        <v>118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73">
        <v>1</v>
      </c>
      <c r="S19" s="7">
        <f t="shared" si="0"/>
        <v>15</v>
      </c>
      <c r="T19" s="92">
        <f t="shared" si="3"/>
        <v>0</v>
      </c>
      <c r="U19" s="9">
        <f t="shared" si="4"/>
        <v>2</v>
      </c>
      <c r="V19" s="119" t="s">
        <v>136</v>
      </c>
      <c r="W19" s="109" t="s">
        <v>136</v>
      </c>
      <c r="X19" s="109" t="s">
        <v>136</v>
      </c>
      <c r="Y19" s="50"/>
      <c r="Z19" s="50"/>
      <c r="AA19" s="49"/>
      <c r="AB19" s="49"/>
      <c r="AC19" s="80"/>
      <c r="AD19" s="78">
        <f t="shared" si="1"/>
        <v>3</v>
      </c>
    </row>
    <row r="20" spans="1:30" x14ac:dyDescent="0.25">
      <c r="A20" s="68">
        <f t="shared" si="2"/>
        <v>9</v>
      </c>
      <c r="B20" s="85" t="s">
        <v>39</v>
      </c>
      <c r="C20" s="89" t="s">
        <v>119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7">
        <v>0</v>
      </c>
      <c r="J20" s="37">
        <v>0</v>
      </c>
      <c r="K20" s="37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73">
        <v>0</v>
      </c>
      <c r="S20" s="7">
        <f t="shared" si="0"/>
        <v>0</v>
      </c>
      <c r="T20" s="92">
        <f t="shared" si="3"/>
        <v>15</v>
      </c>
      <c r="U20" s="9" t="str">
        <f t="shared" si="4"/>
        <v>нема право</v>
      </c>
      <c r="V20" s="65"/>
      <c r="W20" s="51"/>
      <c r="X20" s="48"/>
      <c r="Y20" s="48"/>
      <c r="Z20" s="45"/>
      <c r="AA20" s="45"/>
      <c r="AB20" s="45"/>
      <c r="AC20" s="80"/>
      <c r="AD20" s="78">
        <f t="shared" si="1"/>
        <v>0</v>
      </c>
    </row>
    <row r="21" spans="1:30" x14ac:dyDescent="0.25">
      <c r="A21" s="68">
        <f t="shared" si="2"/>
        <v>10</v>
      </c>
      <c r="B21" s="85" t="s">
        <v>40</v>
      </c>
      <c r="C21" s="89" t="s">
        <v>120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6">
        <v>1</v>
      </c>
      <c r="J21" s="36">
        <v>1</v>
      </c>
      <c r="K21" s="36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73">
        <v>1</v>
      </c>
      <c r="S21" s="7">
        <f t="shared" si="0"/>
        <v>15</v>
      </c>
      <c r="T21" s="92">
        <f t="shared" si="3"/>
        <v>0</v>
      </c>
      <c r="U21" s="9">
        <f t="shared" si="4"/>
        <v>2</v>
      </c>
      <c r="V21" s="119" t="s">
        <v>136</v>
      </c>
      <c r="W21" s="109" t="s">
        <v>136</v>
      </c>
      <c r="X21" s="109" t="s">
        <v>136</v>
      </c>
      <c r="Y21" s="45"/>
      <c r="Z21" s="45"/>
      <c r="AA21" s="45"/>
      <c r="AB21" s="45"/>
      <c r="AC21" s="80"/>
      <c r="AD21" s="78">
        <f t="shared" si="1"/>
        <v>3</v>
      </c>
    </row>
    <row r="22" spans="1:30" x14ac:dyDescent="0.25">
      <c r="A22" s="68">
        <f t="shared" si="2"/>
        <v>11</v>
      </c>
      <c r="B22" s="85" t="s">
        <v>41</v>
      </c>
      <c r="C22" s="89" t="s">
        <v>121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0</v>
      </c>
      <c r="Q22" s="3">
        <v>1</v>
      </c>
      <c r="R22" s="73">
        <v>1</v>
      </c>
      <c r="S22" s="7">
        <f t="shared" si="0"/>
        <v>14</v>
      </c>
      <c r="T22" s="92">
        <f t="shared" si="3"/>
        <v>1</v>
      </c>
      <c r="U22" s="9">
        <f t="shared" si="4"/>
        <v>2</v>
      </c>
      <c r="V22" s="119" t="s">
        <v>136</v>
      </c>
      <c r="W22" s="109" t="s">
        <v>136</v>
      </c>
      <c r="X22" s="109" t="s">
        <v>136</v>
      </c>
      <c r="Y22" s="54"/>
      <c r="Z22" s="54"/>
      <c r="AA22" s="54"/>
      <c r="AB22" s="54"/>
      <c r="AC22" s="83"/>
      <c r="AD22" s="78">
        <f t="shared" si="1"/>
        <v>3</v>
      </c>
    </row>
    <row r="23" spans="1:30" x14ac:dyDescent="0.25">
      <c r="A23" s="68">
        <f t="shared" si="2"/>
        <v>12</v>
      </c>
      <c r="B23" s="85" t="s">
        <v>42</v>
      </c>
      <c r="C23" s="89" t="s">
        <v>122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73">
        <v>0</v>
      </c>
      <c r="S23" s="7">
        <f t="shared" si="0"/>
        <v>0</v>
      </c>
      <c r="T23" s="92">
        <f t="shared" si="3"/>
        <v>15</v>
      </c>
      <c r="U23" s="9" t="str">
        <f t="shared" si="4"/>
        <v>нема право</v>
      </c>
      <c r="V23" s="65"/>
      <c r="W23" s="54"/>
      <c r="X23" s="54"/>
      <c r="Y23" s="54"/>
      <c r="Z23" s="54"/>
      <c r="AA23" s="54"/>
      <c r="AB23" s="54"/>
      <c r="AC23" s="83"/>
      <c r="AD23" s="78">
        <f t="shared" si="1"/>
        <v>0</v>
      </c>
    </row>
    <row r="24" spans="1:30" x14ac:dyDescent="0.25">
      <c r="A24" s="68">
        <f t="shared" si="2"/>
        <v>13</v>
      </c>
      <c r="B24" s="85" t="s">
        <v>43</v>
      </c>
      <c r="C24" s="59" t="s">
        <v>77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0</v>
      </c>
      <c r="P24" s="3">
        <v>1</v>
      </c>
      <c r="Q24" s="3">
        <v>1</v>
      </c>
      <c r="R24" s="73">
        <v>1</v>
      </c>
      <c r="S24" s="7">
        <f t="shared" si="0"/>
        <v>14</v>
      </c>
      <c r="T24" s="92">
        <f t="shared" si="3"/>
        <v>1</v>
      </c>
      <c r="U24" s="9">
        <f t="shared" si="4"/>
        <v>2</v>
      </c>
      <c r="V24" s="65">
        <v>21.12</v>
      </c>
      <c r="W24" s="109" t="s">
        <v>136</v>
      </c>
      <c r="X24" s="109" t="s">
        <v>136</v>
      </c>
      <c r="Y24" s="109" t="s">
        <v>136</v>
      </c>
      <c r="Z24" s="45"/>
      <c r="AA24" s="45"/>
      <c r="AB24" s="45"/>
      <c r="AC24" s="80"/>
      <c r="AD24" s="78">
        <f t="shared" si="1"/>
        <v>4</v>
      </c>
    </row>
    <row r="25" spans="1:30" x14ac:dyDescent="0.25">
      <c r="A25" s="68">
        <f t="shared" si="2"/>
        <v>14</v>
      </c>
      <c r="B25" s="85" t="s">
        <v>44</v>
      </c>
      <c r="C25" s="59" t="s">
        <v>78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0</v>
      </c>
      <c r="P25" s="3">
        <v>1</v>
      </c>
      <c r="Q25" s="3">
        <v>1</v>
      </c>
      <c r="R25" s="73">
        <v>1</v>
      </c>
      <c r="S25" s="7">
        <f t="shared" si="0"/>
        <v>14</v>
      </c>
      <c r="T25" s="92">
        <f t="shared" si="3"/>
        <v>1</v>
      </c>
      <c r="U25" s="9">
        <f t="shared" si="4"/>
        <v>2</v>
      </c>
      <c r="V25" s="118" t="s">
        <v>135</v>
      </c>
      <c r="W25" s="49">
        <v>21.12</v>
      </c>
      <c r="X25" s="95" t="s">
        <v>130</v>
      </c>
      <c r="Y25" s="95" t="s">
        <v>140</v>
      </c>
      <c r="Z25" s="96" t="s">
        <v>140</v>
      </c>
      <c r="AA25" s="109" t="s">
        <v>136</v>
      </c>
      <c r="AB25" s="53"/>
      <c r="AC25" s="83"/>
      <c r="AD25" s="78">
        <f t="shared" si="1"/>
        <v>6</v>
      </c>
    </row>
    <row r="26" spans="1:30" x14ac:dyDescent="0.25">
      <c r="A26" s="68">
        <f t="shared" si="2"/>
        <v>15</v>
      </c>
      <c r="B26" s="85" t="s">
        <v>45</v>
      </c>
      <c r="C26" s="59" t="s">
        <v>79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73">
        <v>1</v>
      </c>
      <c r="S26" s="7">
        <f t="shared" si="0"/>
        <v>15</v>
      </c>
      <c r="T26" s="92">
        <f t="shared" si="3"/>
        <v>0</v>
      </c>
      <c r="U26" s="9">
        <f t="shared" si="4"/>
        <v>2</v>
      </c>
      <c r="V26" s="65">
        <v>21.12</v>
      </c>
      <c r="W26" s="109" t="s">
        <v>136</v>
      </c>
      <c r="X26" s="109" t="s">
        <v>136</v>
      </c>
      <c r="Y26" s="109" t="s">
        <v>136</v>
      </c>
      <c r="Z26" s="54"/>
      <c r="AA26" s="54"/>
      <c r="AB26" s="54"/>
      <c r="AC26" s="83"/>
      <c r="AD26" s="78">
        <f t="shared" si="1"/>
        <v>4</v>
      </c>
    </row>
    <row r="27" spans="1:30" x14ac:dyDescent="0.25">
      <c r="A27" s="68">
        <f t="shared" si="2"/>
        <v>16</v>
      </c>
      <c r="B27" s="85" t="s">
        <v>46</v>
      </c>
      <c r="C27" s="59" t="s">
        <v>80</v>
      </c>
      <c r="D27" s="3">
        <v>0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0</v>
      </c>
      <c r="N27" s="3">
        <v>1</v>
      </c>
      <c r="O27" s="3">
        <v>1</v>
      </c>
      <c r="P27" s="3">
        <v>1</v>
      </c>
      <c r="Q27" s="3">
        <v>1</v>
      </c>
      <c r="R27" s="73">
        <v>1</v>
      </c>
      <c r="S27" s="7">
        <f t="shared" si="0"/>
        <v>13</v>
      </c>
      <c r="T27" s="92">
        <f t="shared" si="3"/>
        <v>2</v>
      </c>
      <c r="U27" s="9">
        <f t="shared" si="4"/>
        <v>1.5</v>
      </c>
      <c r="V27" s="65" t="s">
        <v>128</v>
      </c>
      <c r="W27" s="109" t="s">
        <v>136</v>
      </c>
      <c r="X27" s="109" t="s">
        <v>136</v>
      </c>
      <c r="Y27" s="44"/>
      <c r="Z27" s="45"/>
      <c r="AA27" s="45"/>
      <c r="AB27" s="45"/>
      <c r="AC27" s="80"/>
      <c r="AD27" s="78">
        <f t="shared" si="1"/>
        <v>3</v>
      </c>
    </row>
    <row r="28" spans="1:30" x14ac:dyDescent="0.25">
      <c r="A28" s="68">
        <f t="shared" si="2"/>
        <v>17</v>
      </c>
      <c r="B28" s="85" t="s">
        <v>47</v>
      </c>
      <c r="C28" s="59" t="s">
        <v>81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0</v>
      </c>
      <c r="J28" s="3">
        <v>1</v>
      </c>
      <c r="K28" s="3">
        <v>0</v>
      </c>
      <c r="L28" s="3">
        <v>1</v>
      </c>
      <c r="M28" s="3">
        <v>1</v>
      </c>
      <c r="N28" s="3">
        <v>1</v>
      </c>
      <c r="O28" s="3">
        <v>0</v>
      </c>
      <c r="P28" s="3">
        <v>1</v>
      </c>
      <c r="Q28" s="3">
        <v>0</v>
      </c>
      <c r="R28" s="73">
        <v>1</v>
      </c>
      <c r="S28" s="7">
        <f t="shared" si="0"/>
        <v>11</v>
      </c>
      <c r="T28" s="92">
        <f t="shared" si="3"/>
        <v>4</v>
      </c>
      <c r="U28" s="9">
        <f t="shared" si="4"/>
        <v>0.5</v>
      </c>
      <c r="V28" s="119" t="s">
        <v>136</v>
      </c>
      <c r="W28" s="109" t="s">
        <v>136</v>
      </c>
      <c r="X28" s="109" t="s">
        <v>136</v>
      </c>
      <c r="Y28" s="51"/>
      <c r="Z28" s="50"/>
      <c r="AA28" s="50"/>
      <c r="AB28" s="49"/>
      <c r="AC28" s="80"/>
      <c r="AD28" s="78">
        <f t="shared" si="1"/>
        <v>3</v>
      </c>
    </row>
    <row r="29" spans="1:30" x14ac:dyDescent="0.25">
      <c r="A29" s="68">
        <f t="shared" si="2"/>
        <v>18</v>
      </c>
      <c r="B29" s="85" t="s">
        <v>48</v>
      </c>
      <c r="C29" s="59" t="s">
        <v>82</v>
      </c>
      <c r="D29" s="3">
        <v>1</v>
      </c>
      <c r="E29" s="3">
        <v>1</v>
      </c>
      <c r="F29" s="3">
        <v>0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73">
        <v>1</v>
      </c>
      <c r="S29" s="7">
        <f t="shared" si="0"/>
        <v>14</v>
      </c>
      <c r="T29" s="92">
        <f t="shared" si="3"/>
        <v>1</v>
      </c>
      <c r="U29" s="9">
        <f t="shared" si="4"/>
        <v>2</v>
      </c>
      <c r="V29" s="65">
        <v>21.12</v>
      </c>
      <c r="W29" s="109" t="s">
        <v>136</v>
      </c>
      <c r="X29" s="109" t="s">
        <v>136</v>
      </c>
      <c r="Y29" s="109" t="s">
        <v>136</v>
      </c>
      <c r="Z29" s="45"/>
      <c r="AA29" s="45"/>
      <c r="AB29" s="45"/>
      <c r="AC29" s="80"/>
      <c r="AD29" s="78">
        <f t="shared" si="1"/>
        <v>4</v>
      </c>
    </row>
    <row r="30" spans="1:30" x14ac:dyDescent="0.25">
      <c r="A30" s="68">
        <f t="shared" si="2"/>
        <v>19</v>
      </c>
      <c r="B30" s="85" t="s">
        <v>49</v>
      </c>
      <c r="C30" s="59" t="s">
        <v>83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0</v>
      </c>
      <c r="P30" s="3">
        <v>0</v>
      </c>
      <c r="Q30" s="3">
        <v>1</v>
      </c>
      <c r="R30" s="73">
        <v>1</v>
      </c>
      <c r="S30" s="7">
        <f t="shared" si="0"/>
        <v>13</v>
      </c>
      <c r="T30" s="92">
        <f t="shared" si="3"/>
        <v>2</v>
      </c>
      <c r="U30" s="9">
        <f t="shared" si="4"/>
        <v>1.5</v>
      </c>
      <c r="V30" s="119" t="s">
        <v>136</v>
      </c>
      <c r="W30" s="109" t="s">
        <v>136</v>
      </c>
      <c r="X30" s="109" t="s">
        <v>136</v>
      </c>
      <c r="Y30" s="45"/>
      <c r="Z30" s="45"/>
      <c r="AA30" s="45"/>
      <c r="AB30" s="45"/>
      <c r="AC30" s="80"/>
      <c r="AD30" s="78">
        <f t="shared" si="1"/>
        <v>3</v>
      </c>
    </row>
    <row r="31" spans="1:30" x14ac:dyDescent="0.25">
      <c r="A31" s="68">
        <f t="shared" si="2"/>
        <v>20</v>
      </c>
      <c r="B31" s="85" t="s">
        <v>50</v>
      </c>
      <c r="C31" s="59" t="s">
        <v>84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0</v>
      </c>
      <c r="N31" s="3">
        <v>1</v>
      </c>
      <c r="O31" s="3">
        <v>1</v>
      </c>
      <c r="P31" s="3">
        <v>1</v>
      </c>
      <c r="Q31" s="3">
        <v>1</v>
      </c>
      <c r="R31" s="73">
        <v>1</v>
      </c>
      <c r="S31" s="7">
        <f t="shared" si="0"/>
        <v>14</v>
      </c>
      <c r="T31" s="92">
        <f t="shared" si="3"/>
        <v>1</v>
      </c>
      <c r="U31" s="9">
        <f t="shared" si="4"/>
        <v>2</v>
      </c>
      <c r="V31" s="65">
        <v>21.12</v>
      </c>
      <c r="W31" s="109" t="s">
        <v>136</v>
      </c>
      <c r="X31" s="109" t="s">
        <v>136</v>
      </c>
      <c r="Y31" s="45"/>
      <c r="Z31" s="45"/>
      <c r="AA31" s="45"/>
      <c r="AB31" s="45"/>
      <c r="AC31" s="80"/>
      <c r="AD31" s="78">
        <f t="shared" si="1"/>
        <v>3</v>
      </c>
    </row>
    <row r="32" spans="1:30" x14ac:dyDescent="0.25">
      <c r="A32" s="68">
        <f t="shared" si="2"/>
        <v>21</v>
      </c>
      <c r="B32" s="85" t="s">
        <v>51</v>
      </c>
      <c r="C32" s="59" t="s">
        <v>85</v>
      </c>
      <c r="D32" s="3">
        <v>1</v>
      </c>
      <c r="E32" s="37">
        <v>1</v>
      </c>
      <c r="F32" s="37">
        <v>1</v>
      </c>
      <c r="G32" s="37">
        <v>1</v>
      </c>
      <c r="H32" s="37">
        <v>1</v>
      </c>
      <c r="I32" s="37">
        <v>1</v>
      </c>
      <c r="J32" s="3">
        <v>1</v>
      </c>
      <c r="K32" s="3">
        <v>1</v>
      </c>
      <c r="L32" s="37">
        <v>1</v>
      </c>
      <c r="M32" s="37">
        <v>1</v>
      </c>
      <c r="N32" s="37">
        <v>1</v>
      </c>
      <c r="O32" s="37">
        <v>1</v>
      </c>
      <c r="P32" s="37">
        <v>0</v>
      </c>
      <c r="Q32" s="37">
        <v>1</v>
      </c>
      <c r="R32" s="73">
        <v>0</v>
      </c>
      <c r="S32" s="7">
        <f t="shared" si="0"/>
        <v>13</v>
      </c>
      <c r="T32" s="92">
        <f>15-S32</f>
        <v>2</v>
      </c>
      <c r="U32" s="9">
        <f>IF(T32&lt;=1,2,IF(T32&lt;=2,1.5,IF(T32&lt;=3,1,IF(T32&lt;=4,0.5,IF(T32&lt;=6,0,"нема право")))))</f>
        <v>1.5</v>
      </c>
      <c r="V32" s="65">
        <v>21.12</v>
      </c>
      <c r="W32" s="95" t="s">
        <v>130</v>
      </c>
      <c r="X32" s="109" t="s">
        <v>136</v>
      </c>
      <c r="Y32" s="109" t="s">
        <v>136</v>
      </c>
      <c r="Z32" s="109" t="s">
        <v>136</v>
      </c>
      <c r="AA32" s="45"/>
      <c r="AB32" s="45"/>
      <c r="AC32" s="80"/>
      <c r="AD32" s="78">
        <f t="shared" si="1"/>
        <v>5</v>
      </c>
    </row>
    <row r="33" spans="1:30" x14ac:dyDescent="0.25">
      <c r="A33" s="68">
        <f t="shared" si="2"/>
        <v>22</v>
      </c>
      <c r="B33" s="85" t="s">
        <v>52</v>
      </c>
      <c r="C33" s="59" t="s">
        <v>86</v>
      </c>
      <c r="D33" s="3">
        <v>1</v>
      </c>
      <c r="E33" s="37">
        <v>1</v>
      </c>
      <c r="F33" s="37">
        <v>1</v>
      </c>
      <c r="G33" s="37">
        <v>1</v>
      </c>
      <c r="H33" s="37">
        <v>1</v>
      </c>
      <c r="I33" s="37">
        <v>1</v>
      </c>
      <c r="J33" s="3">
        <v>1</v>
      </c>
      <c r="K33" s="3">
        <v>1</v>
      </c>
      <c r="L33" s="37">
        <v>1</v>
      </c>
      <c r="M33" s="37">
        <v>0</v>
      </c>
      <c r="N33" s="37">
        <v>0</v>
      </c>
      <c r="O33" s="37">
        <v>0</v>
      </c>
      <c r="P33" s="37">
        <v>1</v>
      </c>
      <c r="Q33" s="37">
        <v>1</v>
      </c>
      <c r="R33" s="73">
        <v>1</v>
      </c>
      <c r="S33" s="7">
        <f t="shared" si="0"/>
        <v>12</v>
      </c>
      <c r="T33" s="92">
        <f t="shared" ref="T33:T57" si="5">15-S33</f>
        <v>3</v>
      </c>
      <c r="U33" s="9">
        <f t="shared" ref="U33:U57" si="6">IF(T33&lt;=1,2,IF(T33&lt;=2,1.5,IF(T33&lt;=3,1,IF(T33&lt;=4,0.5,IF(T33&lt;=6,0,"нема право")))))</f>
        <v>1</v>
      </c>
      <c r="V33" s="119" t="s">
        <v>136</v>
      </c>
      <c r="W33" s="109" t="s">
        <v>136</v>
      </c>
      <c r="X33" s="109" t="s">
        <v>136</v>
      </c>
      <c r="Y33" s="45"/>
      <c r="Z33" s="45"/>
      <c r="AA33" s="45"/>
      <c r="AB33" s="45"/>
      <c r="AC33" s="80"/>
      <c r="AD33" s="78">
        <f t="shared" si="1"/>
        <v>3</v>
      </c>
    </row>
    <row r="34" spans="1:30" x14ac:dyDescent="0.25">
      <c r="A34" s="68">
        <f t="shared" si="2"/>
        <v>23</v>
      </c>
      <c r="B34" s="85" t="s">
        <v>53</v>
      </c>
      <c r="C34" s="59" t="s">
        <v>87</v>
      </c>
      <c r="D34" s="3">
        <v>1</v>
      </c>
      <c r="E34" s="37">
        <v>1</v>
      </c>
      <c r="F34" s="37">
        <v>1</v>
      </c>
      <c r="G34" s="37">
        <v>1</v>
      </c>
      <c r="H34" s="37">
        <v>1</v>
      </c>
      <c r="I34" s="37">
        <v>1</v>
      </c>
      <c r="J34" s="3">
        <v>1</v>
      </c>
      <c r="K34" s="3">
        <v>1</v>
      </c>
      <c r="L34" s="37">
        <v>1</v>
      </c>
      <c r="M34" s="37">
        <v>1</v>
      </c>
      <c r="N34" s="37">
        <v>0</v>
      </c>
      <c r="O34" s="37">
        <v>1</v>
      </c>
      <c r="P34" s="37">
        <v>1</v>
      </c>
      <c r="Q34" s="37">
        <v>1</v>
      </c>
      <c r="R34" s="73">
        <v>1</v>
      </c>
      <c r="S34" s="7">
        <f t="shared" si="0"/>
        <v>14</v>
      </c>
      <c r="T34" s="92">
        <f t="shared" si="5"/>
        <v>1</v>
      </c>
      <c r="U34" s="9">
        <f t="shared" si="6"/>
        <v>2</v>
      </c>
      <c r="V34" s="118" t="s">
        <v>140</v>
      </c>
      <c r="W34" s="109" t="s">
        <v>136</v>
      </c>
      <c r="X34" s="109" t="s">
        <v>136</v>
      </c>
      <c r="Y34" s="45"/>
      <c r="Z34" s="45"/>
      <c r="AA34" s="45"/>
      <c r="AB34" s="45"/>
      <c r="AC34" s="80"/>
      <c r="AD34" s="78">
        <f t="shared" si="1"/>
        <v>3</v>
      </c>
    </row>
    <row r="35" spans="1:30" x14ac:dyDescent="0.25">
      <c r="A35" s="68">
        <f t="shared" si="2"/>
        <v>24</v>
      </c>
      <c r="B35" s="85" t="s">
        <v>54</v>
      </c>
      <c r="C35" s="59" t="s">
        <v>88</v>
      </c>
      <c r="D35" s="3">
        <v>1</v>
      </c>
      <c r="E35" s="37">
        <v>1</v>
      </c>
      <c r="F35" s="37">
        <v>1</v>
      </c>
      <c r="G35" s="37">
        <v>1</v>
      </c>
      <c r="H35" s="37">
        <v>1</v>
      </c>
      <c r="I35" s="37">
        <v>1</v>
      </c>
      <c r="J35" s="3">
        <v>1</v>
      </c>
      <c r="K35" s="3">
        <v>1</v>
      </c>
      <c r="L35" s="37">
        <v>1</v>
      </c>
      <c r="M35" s="37">
        <v>0</v>
      </c>
      <c r="N35" s="37">
        <v>1</v>
      </c>
      <c r="O35" s="37">
        <v>0</v>
      </c>
      <c r="P35" s="37">
        <v>1</v>
      </c>
      <c r="Q35" s="37">
        <v>1</v>
      </c>
      <c r="R35" s="73">
        <v>0</v>
      </c>
      <c r="S35" s="7">
        <f t="shared" si="0"/>
        <v>12</v>
      </c>
      <c r="T35" s="92">
        <f t="shared" si="5"/>
        <v>3</v>
      </c>
      <c r="U35" s="9">
        <f t="shared" si="6"/>
        <v>1</v>
      </c>
      <c r="V35" s="118" t="s">
        <v>135</v>
      </c>
      <c r="W35" s="109" t="s">
        <v>136</v>
      </c>
      <c r="X35" s="109" t="s">
        <v>136</v>
      </c>
      <c r="Y35" s="109" t="s">
        <v>136</v>
      </c>
      <c r="Z35" s="45"/>
      <c r="AA35" s="45"/>
      <c r="AB35" s="45"/>
      <c r="AC35" s="80"/>
      <c r="AD35" s="78">
        <f t="shared" si="1"/>
        <v>4</v>
      </c>
    </row>
    <row r="36" spans="1:30" x14ac:dyDescent="0.25">
      <c r="A36" s="68">
        <f t="shared" si="2"/>
        <v>25</v>
      </c>
      <c r="B36" s="85" t="s">
        <v>55</v>
      </c>
      <c r="C36" s="59" t="s">
        <v>89</v>
      </c>
      <c r="D36" s="3">
        <v>1</v>
      </c>
      <c r="E36" s="37">
        <v>1</v>
      </c>
      <c r="F36" s="37">
        <v>1</v>
      </c>
      <c r="G36" s="37">
        <v>1</v>
      </c>
      <c r="H36" s="37">
        <v>1</v>
      </c>
      <c r="I36" s="37">
        <v>1</v>
      </c>
      <c r="J36" s="3">
        <v>1</v>
      </c>
      <c r="K36" s="3">
        <v>1</v>
      </c>
      <c r="L36" s="37">
        <v>1</v>
      </c>
      <c r="M36" s="37">
        <v>1</v>
      </c>
      <c r="N36" s="37">
        <v>1</v>
      </c>
      <c r="O36" s="37">
        <v>1</v>
      </c>
      <c r="P36" s="37">
        <v>1</v>
      </c>
      <c r="Q36" s="37">
        <v>1</v>
      </c>
      <c r="R36" s="73">
        <v>1</v>
      </c>
      <c r="S36" s="7">
        <f t="shared" si="0"/>
        <v>15</v>
      </c>
      <c r="T36" s="92">
        <f t="shared" si="5"/>
        <v>0</v>
      </c>
      <c r="U36" s="9">
        <f t="shared" si="6"/>
        <v>2</v>
      </c>
      <c r="V36" s="119" t="s">
        <v>136</v>
      </c>
      <c r="W36" s="109" t="s">
        <v>136</v>
      </c>
      <c r="X36" s="109" t="s">
        <v>136</v>
      </c>
      <c r="Y36" s="45"/>
      <c r="Z36" s="45"/>
      <c r="AA36" s="45"/>
      <c r="AB36" s="45"/>
      <c r="AC36" s="80"/>
      <c r="AD36" s="78">
        <f t="shared" si="1"/>
        <v>3</v>
      </c>
    </row>
    <row r="37" spans="1:30" s="23" customFormat="1" x14ac:dyDescent="0.25">
      <c r="A37" s="68">
        <f t="shared" si="2"/>
        <v>26</v>
      </c>
      <c r="B37" s="85" t="s">
        <v>56</v>
      </c>
      <c r="C37" s="59" t="s">
        <v>90</v>
      </c>
      <c r="D37" s="3">
        <v>1</v>
      </c>
      <c r="E37" s="37">
        <v>1</v>
      </c>
      <c r="F37" s="37">
        <v>1</v>
      </c>
      <c r="G37" s="37">
        <v>1</v>
      </c>
      <c r="H37" s="37">
        <v>1</v>
      </c>
      <c r="I37" s="37">
        <v>1</v>
      </c>
      <c r="J37" s="3">
        <v>1</v>
      </c>
      <c r="K37" s="3">
        <v>1</v>
      </c>
      <c r="L37" s="37">
        <v>1</v>
      </c>
      <c r="M37" s="37">
        <v>1</v>
      </c>
      <c r="N37" s="37">
        <v>0</v>
      </c>
      <c r="O37" s="37">
        <v>1</v>
      </c>
      <c r="P37" s="37">
        <v>1</v>
      </c>
      <c r="Q37" s="37">
        <v>1</v>
      </c>
      <c r="R37" s="73">
        <v>0</v>
      </c>
      <c r="S37" s="7">
        <f t="shared" si="0"/>
        <v>13</v>
      </c>
      <c r="T37" s="92">
        <f t="shared" si="5"/>
        <v>2</v>
      </c>
      <c r="U37" s="9">
        <f t="shared" si="6"/>
        <v>1.5</v>
      </c>
      <c r="V37" s="119" t="s">
        <v>136</v>
      </c>
      <c r="W37" s="109" t="s">
        <v>136</v>
      </c>
      <c r="X37" s="109" t="s">
        <v>136</v>
      </c>
      <c r="Y37" s="45"/>
      <c r="Z37" s="45"/>
      <c r="AA37" s="45"/>
      <c r="AB37" s="45"/>
      <c r="AC37" s="80"/>
      <c r="AD37" s="78">
        <f t="shared" si="1"/>
        <v>3</v>
      </c>
    </row>
    <row r="38" spans="1:30" s="23" customFormat="1" x14ac:dyDescent="0.25">
      <c r="A38" s="68">
        <f t="shared" si="2"/>
        <v>27</v>
      </c>
      <c r="B38" s="85" t="s">
        <v>57</v>
      </c>
      <c r="C38" s="59" t="s">
        <v>91</v>
      </c>
      <c r="D38" s="3">
        <v>1</v>
      </c>
      <c r="E38" s="37">
        <v>1</v>
      </c>
      <c r="F38" s="37">
        <v>1</v>
      </c>
      <c r="G38" s="37">
        <v>1</v>
      </c>
      <c r="H38" s="37">
        <v>1</v>
      </c>
      <c r="I38" s="37">
        <v>1</v>
      </c>
      <c r="J38" s="3">
        <v>1</v>
      </c>
      <c r="K38" s="3">
        <v>1</v>
      </c>
      <c r="L38" s="37">
        <v>1</v>
      </c>
      <c r="M38" s="37">
        <v>0</v>
      </c>
      <c r="N38" s="37">
        <v>1</v>
      </c>
      <c r="O38" s="37">
        <v>1</v>
      </c>
      <c r="P38" s="37">
        <v>1</v>
      </c>
      <c r="Q38" s="37">
        <v>1</v>
      </c>
      <c r="R38" s="73">
        <v>1</v>
      </c>
      <c r="S38" s="7">
        <f t="shared" si="0"/>
        <v>14</v>
      </c>
      <c r="T38" s="92">
        <f t="shared" si="5"/>
        <v>1</v>
      </c>
      <c r="U38" s="9">
        <f t="shared" si="6"/>
        <v>2</v>
      </c>
      <c r="V38" s="119" t="s">
        <v>136</v>
      </c>
      <c r="W38" s="109" t="s">
        <v>136</v>
      </c>
      <c r="X38" s="45"/>
      <c r="Y38" s="45"/>
      <c r="Z38" s="45"/>
      <c r="AA38" s="45"/>
      <c r="AB38" s="45"/>
      <c r="AC38" s="80"/>
      <c r="AD38" s="78">
        <f t="shared" si="1"/>
        <v>2</v>
      </c>
    </row>
    <row r="39" spans="1:30" s="23" customFormat="1" x14ac:dyDescent="0.25">
      <c r="A39" s="68">
        <f t="shared" si="2"/>
        <v>28</v>
      </c>
      <c r="B39" s="86" t="s">
        <v>58</v>
      </c>
      <c r="C39" s="59" t="s">
        <v>92</v>
      </c>
      <c r="D39" s="3">
        <v>1</v>
      </c>
      <c r="E39" s="37">
        <v>1</v>
      </c>
      <c r="F39" s="37">
        <v>1</v>
      </c>
      <c r="G39" s="37">
        <v>1</v>
      </c>
      <c r="H39" s="37">
        <v>1</v>
      </c>
      <c r="I39" s="37">
        <v>1</v>
      </c>
      <c r="J39" s="3">
        <v>1</v>
      </c>
      <c r="K39" s="3">
        <v>1</v>
      </c>
      <c r="L39" s="37">
        <v>1</v>
      </c>
      <c r="M39" s="37">
        <v>1</v>
      </c>
      <c r="N39" s="37">
        <v>1</v>
      </c>
      <c r="O39" s="37">
        <v>1</v>
      </c>
      <c r="P39" s="37">
        <v>1</v>
      </c>
      <c r="Q39" s="37">
        <v>1</v>
      </c>
      <c r="R39" s="73">
        <v>1</v>
      </c>
      <c r="S39" s="7">
        <f t="shared" si="0"/>
        <v>15</v>
      </c>
      <c r="T39" s="92">
        <f t="shared" si="5"/>
        <v>0</v>
      </c>
      <c r="U39" s="9">
        <f t="shared" si="6"/>
        <v>2</v>
      </c>
      <c r="V39" s="119" t="s">
        <v>136</v>
      </c>
      <c r="W39" s="109" t="s">
        <v>136</v>
      </c>
      <c r="X39" s="109" t="s">
        <v>136</v>
      </c>
      <c r="Y39" s="45"/>
      <c r="Z39" s="45"/>
      <c r="AA39" s="45"/>
      <c r="AB39" s="45"/>
      <c r="AC39" s="80"/>
      <c r="AD39" s="78">
        <f t="shared" si="1"/>
        <v>3</v>
      </c>
    </row>
    <row r="40" spans="1:30" s="23" customFormat="1" x14ac:dyDescent="0.25">
      <c r="A40" s="68">
        <f t="shared" si="2"/>
        <v>29</v>
      </c>
      <c r="B40" s="86" t="s">
        <v>59</v>
      </c>
      <c r="C40" s="59" t="s">
        <v>93</v>
      </c>
      <c r="D40" s="3">
        <v>1</v>
      </c>
      <c r="E40" s="37">
        <v>1</v>
      </c>
      <c r="F40" s="37">
        <v>1</v>
      </c>
      <c r="G40" s="37">
        <v>1</v>
      </c>
      <c r="H40" s="37">
        <v>1</v>
      </c>
      <c r="I40" s="37">
        <v>1</v>
      </c>
      <c r="J40" s="3">
        <v>1</v>
      </c>
      <c r="K40" s="3">
        <v>1</v>
      </c>
      <c r="L40" s="37">
        <v>1</v>
      </c>
      <c r="M40" s="37">
        <v>0</v>
      </c>
      <c r="N40" s="37">
        <v>1</v>
      </c>
      <c r="O40" s="37">
        <v>1</v>
      </c>
      <c r="P40" s="37">
        <v>1</v>
      </c>
      <c r="Q40" s="37">
        <v>1</v>
      </c>
      <c r="R40" s="73">
        <v>1</v>
      </c>
      <c r="S40" s="7">
        <f t="shared" si="0"/>
        <v>14</v>
      </c>
      <c r="T40" s="92">
        <f t="shared" si="5"/>
        <v>1</v>
      </c>
      <c r="U40" s="9">
        <f t="shared" si="6"/>
        <v>2</v>
      </c>
      <c r="V40" s="52" t="s">
        <v>136</v>
      </c>
      <c r="W40" s="49">
        <v>21.12</v>
      </c>
      <c r="X40" s="109" t="s">
        <v>136</v>
      </c>
      <c r="Y40" s="109" t="s">
        <v>136</v>
      </c>
      <c r="Z40" s="45"/>
      <c r="AA40" s="45"/>
      <c r="AB40" s="45"/>
      <c r="AC40" s="80"/>
      <c r="AD40" s="78">
        <f>IF(COUNTA(W40:AC40)&gt;6,6,COUNTA(W40:AC40))</f>
        <v>3</v>
      </c>
    </row>
    <row r="41" spans="1:30" s="6" customFormat="1" x14ac:dyDescent="0.25">
      <c r="A41" s="68">
        <f t="shared" si="2"/>
        <v>30</v>
      </c>
      <c r="B41" s="86" t="s">
        <v>60</v>
      </c>
      <c r="C41" s="59" t="s">
        <v>94</v>
      </c>
      <c r="D41" s="3">
        <v>1</v>
      </c>
      <c r="E41" s="37">
        <v>1</v>
      </c>
      <c r="F41" s="37">
        <v>1</v>
      </c>
      <c r="G41" s="37">
        <v>1</v>
      </c>
      <c r="H41" s="37">
        <v>1</v>
      </c>
      <c r="I41" s="37">
        <v>1</v>
      </c>
      <c r="J41" s="3">
        <v>1</v>
      </c>
      <c r="K41" s="37">
        <v>1</v>
      </c>
      <c r="L41" s="37">
        <v>1</v>
      </c>
      <c r="M41" s="37">
        <v>1</v>
      </c>
      <c r="N41" s="37">
        <v>1</v>
      </c>
      <c r="O41" s="37">
        <v>1</v>
      </c>
      <c r="P41" s="37">
        <v>1</v>
      </c>
      <c r="Q41" s="37">
        <v>1</v>
      </c>
      <c r="R41" s="73">
        <v>1</v>
      </c>
      <c r="S41" s="7">
        <f t="shared" si="0"/>
        <v>15</v>
      </c>
      <c r="T41" s="92">
        <f t="shared" si="5"/>
        <v>0</v>
      </c>
      <c r="U41" s="9">
        <f t="shared" si="6"/>
        <v>2</v>
      </c>
      <c r="V41" s="119" t="s">
        <v>136</v>
      </c>
      <c r="W41" s="109" t="s">
        <v>136</v>
      </c>
      <c r="X41" s="109" t="s">
        <v>136</v>
      </c>
      <c r="Y41" s="45"/>
      <c r="Z41" s="45"/>
      <c r="AA41" s="45"/>
      <c r="AB41" s="45"/>
      <c r="AC41" s="80"/>
      <c r="AD41" s="78">
        <f t="shared" ref="AD41:AD57" si="7">IF(COUNTA(V41:AC41)&gt;6,6,COUNTA(V41:AC41))</f>
        <v>3</v>
      </c>
    </row>
    <row r="42" spans="1:30" s="6" customFormat="1" x14ac:dyDescent="0.25">
      <c r="A42" s="68">
        <f t="shared" si="2"/>
        <v>31</v>
      </c>
      <c r="B42" s="85" t="s">
        <v>61</v>
      </c>
      <c r="C42" s="59" t="s">
        <v>95</v>
      </c>
      <c r="D42" s="3">
        <v>1</v>
      </c>
      <c r="E42" s="37">
        <v>1</v>
      </c>
      <c r="F42" s="37">
        <v>1</v>
      </c>
      <c r="G42" s="37">
        <v>1</v>
      </c>
      <c r="H42" s="37">
        <v>1</v>
      </c>
      <c r="I42" s="37">
        <v>1</v>
      </c>
      <c r="J42" s="3">
        <v>1</v>
      </c>
      <c r="K42" s="37">
        <v>1</v>
      </c>
      <c r="L42" s="37">
        <v>1</v>
      </c>
      <c r="M42" s="37">
        <v>1</v>
      </c>
      <c r="N42" s="37">
        <v>1</v>
      </c>
      <c r="O42" s="37">
        <v>1</v>
      </c>
      <c r="P42" s="37">
        <v>1</v>
      </c>
      <c r="Q42" s="37">
        <v>1</v>
      </c>
      <c r="R42" s="73">
        <v>1</v>
      </c>
      <c r="S42" s="7">
        <f t="shared" si="0"/>
        <v>15</v>
      </c>
      <c r="T42" s="92">
        <f t="shared" si="5"/>
        <v>0</v>
      </c>
      <c r="U42" s="9">
        <f t="shared" si="6"/>
        <v>2</v>
      </c>
      <c r="V42" s="65">
        <v>21.12</v>
      </c>
      <c r="W42" s="109" t="s">
        <v>136</v>
      </c>
      <c r="X42" s="109" t="s">
        <v>136</v>
      </c>
      <c r="Y42" s="109" t="s">
        <v>136</v>
      </c>
      <c r="Z42" s="45"/>
      <c r="AA42" s="45"/>
      <c r="AB42" s="45"/>
      <c r="AC42" s="80"/>
      <c r="AD42" s="78">
        <f t="shared" si="7"/>
        <v>4</v>
      </c>
    </row>
    <row r="43" spans="1:30" s="6" customFormat="1" x14ac:dyDescent="0.25">
      <c r="A43" s="68">
        <f t="shared" si="2"/>
        <v>32</v>
      </c>
      <c r="B43" s="85" t="s">
        <v>62</v>
      </c>
      <c r="C43" s="59" t="s">
        <v>96</v>
      </c>
      <c r="D43" s="3">
        <v>1</v>
      </c>
      <c r="E43" s="37">
        <v>1</v>
      </c>
      <c r="F43" s="37">
        <v>1</v>
      </c>
      <c r="G43" s="37">
        <v>1</v>
      </c>
      <c r="H43" s="37">
        <v>1</v>
      </c>
      <c r="I43" s="37">
        <v>1</v>
      </c>
      <c r="J43" s="3">
        <v>1</v>
      </c>
      <c r="K43" s="37">
        <v>0</v>
      </c>
      <c r="L43" s="37">
        <v>0</v>
      </c>
      <c r="M43" s="37">
        <v>0</v>
      </c>
      <c r="N43" s="37">
        <v>1</v>
      </c>
      <c r="O43" s="37">
        <v>0</v>
      </c>
      <c r="P43" s="37">
        <v>1</v>
      </c>
      <c r="Q43" s="37">
        <v>1</v>
      </c>
      <c r="R43" s="73">
        <v>1</v>
      </c>
      <c r="S43" s="7">
        <f t="shared" si="0"/>
        <v>11</v>
      </c>
      <c r="T43" s="92">
        <f t="shared" si="5"/>
        <v>4</v>
      </c>
      <c r="U43" s="9">
        <f t="shared" si="6"/>
        <v>0.5</v>
      </c>
      <c r="V43" s="119" t="s">
        <v>136</v>
      </c>
      <c r="W43" s="109" t="s">
        <v>136</v>
      </c>
      <c r="X43" s="45"/>
      <c r="Y43" s="45"/>
      <c r="Z43" s="45"/>
      <c r="AA43" s="45"/>
      <c r="AB43" s="45"/>
      <c r="AC43" s="80"/>
      <c r="AD43" s="78">
        <f t="shared" si="7"/>
        <v>2</v>
      </c>
    </row>
    <row r="44" spans="1:30" x14ac:dyDescent="0.25">
      <c r="A44" s="68">
        <f t="shared" si="2"/>
        <v>33</v>
      </c>
      <c r="B44" s="85" t="s">
        <v>63</v>
      </c>
      <c r="C44" s="59" t="s">
        <v>97</v>
      </c>
      <c r="D44" s="3">
        <v>1</v>
      </c>
      <c r="E44" s="37">
        <v>1</v>
      </c>
      <c r="F44" s="37">
        <v>1</v>
      </c>
      <c r="G44" s="37">
        <v>1</v>
      </c>
      <c r="H44" s="37">
        <v>1</v>
      </c>
      <c r="I44" s="37">
        <v>1</v>
      </c>
      <c r="J44" s="3">
        <v>1</v>
      </c>
      <c r="K44" s="37">
        <v>1</v>
      </c>
      <c r="L44" s="37">
        <v>0</v>
      </c>
      <c r="M44" s="37">
        <v>0</v>
      </c>
      <c r="N44" s="37">
        <v>0</v>
      </c>
      <c r="O44" s="37">
        <v>0</v>
      </c>
      <c r="P44" s="37">
        <v>1</v>
      </c>
      <c r="Q44" s="37">
        <v>1</v>
      </c>
      <c r="R44" s="73">
        <v>1</v>
      </c>
      <c r="S44" s="7">
        <f t="shared" si="0"/>
        <v>11</v>
      </c>
      <c r="T44" s="92">
        <f t="shared" si="5"/>
        <v>4</v>
      </c>
      <c r="U44" s="9">
        <f t="shared" si="6"/>
        <v>0.5</v>
      </c>
      <c r="V44" s="118" t="s">
        <v>135</v>
      </c>
      <c r="W44" s="109" t="s">
        <v>136</v>
      </c>
      <c r="X44" s="109" t="s">
        <v>136</v>
      </c>
      <c r="Y44" s="109" t="s">
        <v>136</v>
      </c>
      <c r="Z44" s="45"/>
      <c r="AA44" s="45"/>
      <c r="AB44" s="45"/>
      <c r="AC44" s="80"/>
      <c r="AD44" s="78">
        <f t="shared" si="7"/>
        <v>4</v>
      </c>
    </row>
    <row r="45" spans="1:30" x14ac:dyDescent="0.25">
      <c r="A45" s="68">
        <f t="shared" si="2"/>
        <v>34</v>
      </c>
      <c r="B45" s="85" t="s">
        <v>64</v>
      </c>
      <c r="C45" s="59" t="s">
        <v>98</v>
      </c>
      <c r="D45" s="3">
        <v>1</v>
      </c>
      <c r="E45" s="37">
        <v>1</v>
      </c>
      <c r="F45" s="37">
        <v>1</v>
      </c>
      <c r="G45" s="37">
        <v>1</v>
      </c>
      <c r="H45" s="37">
        <v>1</v>
      </c>
      <c r="I45" s="37">
        <v>1</v>
      </c>
      <c r="J45" s="3">
        <v>1</v>
      </c>
      <c r="K45" s="37">
        <v>1</v>
      </c>
      <c r="L45" s="37">
        <v>1</v>
      </c>
      <c r="M45" s="37">
        <v>1</v>
      </c>
      <c r="N45" s="37">
        <v>1</v>
      </c>
      <c r="O45" s="37">
        <v>1</v>
      </c>
      <c r="P45" s="37">
        <v>1</v>
      </c>
      <c r="Q45" s="37">
        <v>0</v>
      </c>
      <c r="R45" s="73">
        <v>1</v>
      </c>
      <c r="S45" s="7">
        <f t="shared" si="0"/>
        <v>14</v>
      </c>
      <c r="T45" s="92">
        <f t="shared" si="5"/>
        <v>1</v>
      </c>
      <c r="U45" s="9">
        <f t="shared" si="6"/>
        <v>2</v>
      </c>
      <c r="V45" s="97" t="s">
        <v>139</v>
      </c>
      <c r="W45" s="98" t="s">
        <v>139</v>
      </c>
      <c r="X45" s="109" t="s">
        <v>136</v>
      </c>
      <c r="Y45" s="45"/>
      <c r="Z45" s="45"/>
      <c r="AA45" s="45"/>
      <c r="AB45" s="45"/>
      <c r="AC45" s="80"/>
      <c r="AD45" s="78">
        <f t="shared" si="7"/>
        <v>3</v>
      </c>
    </row>
    <row r="46" spans="1:30" x14ac:dyDescent="0.25">
      <c r="A46" s="68">
        <f t="shared" si="2"/>
        <v>35</v>
      </c>
      <c r="B46" s="85" t="s">
        <v>65</v>
      </c>
      <c r="C46" s="59" t="s">
        <v>99</v>
      </c>
      <c r="D46" s="3">
        <v>1</v>
      </c>
      <c r="E46" s="37">
        <v>1</v>
      </c>
      <c r="F46" s="37">
        <v>1</v>
      </c>
      <c r="G46" s="37">
        <v>1</v>
      </c>
      <c r="H46" s="37">
        <v>1</v>
      </c>
      <c r="I46" s="37">
        <v>1</v>
      </c>
      <c r="J46" s="3">
        <v>1</v>
      </c>
      <c r="K46" s="37">
        <v>1</v>
      </c>
      <c r="L46" s="37">
        <v>1</v>
      </c>
      <c r="M46" s="37">
        <v>1</v>
      </c>
      <c r="N46" s="37">
        <v>1</v>
      </c>
      <c r="O46" s="37">
        <v>1</v>
      </c>
      <c r="P46" s="37">
        <v>1</v>
      </c>
      <c r="Q46" s="37">
        <v>1</v>
      </c>
      <c r="R46" s="73">
        <v>1</v>
      </c>
      <c r="S46" s="7">
        <f t="shared" si="0"/>
        <v>15</v>
      </c>
      <c r="T46" s="92">
        <f t="shared" si="5"/>
        <v>0</v>
      </c>
      <c r="U46" s="9">
        <f t="shared" si="6"/>
        <v>2</v>
      </c>
      <c r="V46" s="119" t="s">
        <v>136</v>
      </c>
      <c r="W46" s="109" t="s">
        <v>136</v>
      </c>
      <c r="X46" s="109" t="s">
        <v>136</v>
      </c>
      <c r="Y46" s="45"/>
      <c r="Z46" s="45"/>
      <c r="AA46" s="45"/>
      <c r="AB46" s="45"/>
      <c r="AC46" s="80"/>
      <c r="AD46" s="78">
        <f t="shared" si="7"/>
        <v>3</v>
      </c>
    </row>
    <row r="47" spans="1:30" x14ac:dyDescent="0.25">
      <c r="A47" s="68">
        <f t="shared" si="2"/>
        <v>36</v>
      </c>
      <c r="B47" s="85" t="s">
        <v>66</v>
      </c>
      <c r="C47" s="59" t="s">
        <v>100</v>
      </c>
      <c r="D47" s="3">
        <v>1</v>
      </c>
      <c r="E47" s="37">
        <v>1</v>
      </c>
      <c r="F47" s="37">
        <v>1</v>
      </c>
      <c r="G47" s="37">
        <v>1</v>
      </c>
      <c r="H47" s="37">
        <v>1</v>
      </c>
      <c r="I47" s="37">
        <v>1</v>
      </c>
      <c r="J47" s="3">
        <v>1</v>
      </c>
      <c r="K47" s="37">
        <v>1</v>
      </c>
      <c r="L47" s="37">
        <v>1</v>
      </c>
      <c r="M47" s="37">
        <v>0</v>
      </c>
      <c r="N47" s="37">
        <v>1</v>
      </c>
      <c r="O47" s="37">
        <v>1</v>
      </c>
      <c r="P47" s="37">
        <v>1</v>
      </c>
      <c r="Q47" s="37">
        <v>1</v>
      </c>
      <c r="R47" s="73">
        <v>1</v>
      </c>
      <c r="S47" s="7">
        <f t="shared" si="0"/>
        <v>14</v>
      </c>
      <c r="T47" s="92">
        <f t="shared" si="5"/>
        <v>1</v>
      </c>
      <c r="U47" s="9">
        <f t="shared" si="6"/>
        <v>2</v>
      </c>
      <c r="V47" s="119" t="s">
        <v>136</v>
      </c>
      <c r="W47" s="109" t="s">
        <v>136</v>
      </c>
      <c r="X47" s="45"/>
      <c r="Y47" s="45"/>
      <c r="Z47" s="45"/>
      <c r="AA47" s="45"/>
      <c r="AB47" s="45"/>
      <c r="AC47" s="80"/>
      <c r="AD47" s="78">
        <f t="shared" si="7"/>
        <v>2</v>
      </c>
    </row>
    <row r="48" spans="1:30" x14ac:dyDescent="0.25">
      <c r="A48" s="68">
        <f t="shared" si="2"/>
        <v>37</v>
      </c>
      <c r="B48" s="85" t="s">
        <v>67</v>
      </c>
      <c r="C48" s="59" t="s">
        <v>101</v>
      </c>
      <c r="D48" s="3">
        <v>1</v>
      </c>
      <c r="E48" s="37">
        <v>1</v>
      </c>
      <c r="F48" s="37">
        <v>1</v>
      </c>
      <c r="G48" s="37">
        <v>1</v>
      </c>
      <c r="H48" s="37">
        <v>1</v>
      </c>
      <c r="I48" s="37">
        <v>1</v>
      </c>
      <c r="J48" s="3">
        <v>1</v>
      </c>
      <c r="K48" s="37">
        <v>1</v>
      </c>
      <c r="L48" s="37">
        <v>1</v>
      </c>
      <c r="M48" s="37">
        <v>1</v>
      </c>
      <c r="N48" s="37">
        <v>1</v>
      </c>
      <c r="O48" s="37">
        <v>0</v>
      </c>
      <c r="P48" s="37">
        <v>1</v>
      </c>
      <c r="Q48" s="37">
        <v>1</v>
      </c>
      <c r="R48" s="73">
        <v>0</v>
      </c>
      <c r="S48" s="7">
        <f t="shared" si="0"/>
        <v>13</v>
      </c>
      <c r="T48" s="92">
        <f t="shared" si="5"/>
        <v>2</v>
      </c>
      <c r="U48" s="9">
        <f t="shared" si="6"/>
        <v>1.5</v>
      </c>
      <c r="V48" s="52" t="s">
        <v>136</v>
      </c>
      <c r="W48" s="46" t="s">
        <v>140</v>
      </c>
      <c r="X48" s="109" t="s">
        <v>136</v>
      </c>
      <c r="Y48" s="109" t="s">
        <v>136</v>
      </c>
      <c r="Z48" s="109" t="s">
        <v>136</v>
      </c>
      <c r="AA48" s="45"/>
      <c r="AB48" s="45"/>
      <c r="AC48" s="80"/>
      <c r="AD48" s="78">
        <f t="shared" si="7"/>
        <v>5</v>
      </c>
    </row>
    <row r="49" spans="1:30" x14ac:dyDescent="0.25">
      <c r="A49" s="68">
        <f t="shared" si="2"/>
        <v>38</v>
      </c>
      <c r="B49" s="85" t="s">
        <v>68</v>
      </c>
      <c r="C49" s="59" t="s">
        <v>102</v>
      </c>
      <c r="D49" s="3">
        <v>1</v>
      </c>
      <c r="E49" s="37">
        <v>1</v>
      </c>
      <c r="F49" s="37">
        <v>1</v>
      </c>
      <c r="G49" s="37">
        <v>1</v>
      </c>
      <c r="H49" s="37">
        <v>1</v>
      </c>
      <c r="I49" s="37">
        <v>1</v>
      </c>
      <c r="J49" s="3">
        <v>1</v>
      </c>
      <c r="K49" s="37">
        <v>1</v>
      </c>
      <c r="L49" s="37">
        <v>1</v>
      </c>
      <c r="M49" s="37">
        <v>1</v>
      </c>
      <c r="N49" s="37">
        <v>1</v>
      </c>
      <c r="O49" s="37">
        <v>1</v>
      </c>
      <c r="P49" s="37">
        <v>1</v>
      </c>
      <c r="Q49" s="37">
        <v>1</v>
      </c>
      <c r="R49" s="73">
        <v>1</v>
      </c>
      <c r="S49" s="7">
        <f t="shared" si="0"/>
        <v>15</v>
      </c>
      <c r="T49" s="92">
        <f t="shared" si="5"/>
        <v>0</v>
      </c>
      <c r="U49" s="9">
        <f t="shared" si="6"/>
        <v>2</v>
      </c>
      <c r="V49" s="119" t="s">
        <v>136</v>
      </c>
      <c r="W49" s="109" t="s">
        <v>136</v>
      </c>
      <c r="X49" s="109" t="s">
        <v>136</v>
      </c>
      <c r="Y49" s="45"/>
      <c r="Z49" s="45"/>
      <c r="AA49" s="45"/>
      <c r="AB49" s="45"/>
      <c r="AC49" s="80"/>
      <c r="AD49" s="78">
        <f t="shared" si="7"/>
        <v>3</v>
      </c>
    </row>
    <row r="50" spans="1:30" x14ac:dyDescent="0.25">
      <c r="A50" s="68">
        <f t="shared" si="2"/>
        <v>39</v>
      </c>
      <c r="B50" s="85" t="s">
        <v>69</v>
      </c>
      <c r="C50" s="59" t="s">
        <v>103</v>
      </c>
      <c r="D50" s="3">
        <v>1</v>
      </c>
      <c r="E50" s="37">
        <v>1</v>
      </c>
      <c r="F50" s="37">
        <v>1</v>
      </c>
      <c r="G50" s="37">
        <v>0</v>
      </c>
      <c r="H50" s="37">
        <v>1</v>
      </c>
      <c r="I50" s="37">
        <v>1</v>
      </c>
      <c r="J50" s="3">
        <v>1</v>
      </c>
      <c r="K50" s="37">
        <v>0</v>
      </c>
      <c r="L50" s="37">
        <v>1</v>
      </c>
      <c r="M50" s="37">
        <v>1</v>
      </c>
      <c r="N50" s="37">
        <v>1</v>
      </c>
      <c r="O50" s="37">
        <v>0</v>
      </c>
      <c r="P50" s="37">
        <v>1</v>
      </c>
      <c r="Q50" s="37">
        <v>1</v>
      </c>
      <c r="R50" s="73">
        <v>1</v>
      </c>
      <c r="S50" s="7">
        <f t="shared" si="0"/>
        <v>12</v>
      </c>
      <c r="T50" s="92">
        <f t="shared" si="5"/>
        <v>3</v>
      </c>
      <c r="U50" s="9">
        <f t="shared" si="6"/>
        <v>1</v>
      </c>
      <c r="V50" s="52" t="s">
        <v>140</v>
      </c>
      <c r="W50" s="109" t="s">
        <v>136</v>
      </c>
      <c r="X50" s="109" t="s">
        <v>136</v>
      </c>
      <c r="Y50" s="109" t="s">
        <v>136</v>
      </c>
      <c r="Z50" s="45"/>
      <c r="AA50" s="45"/>
      <c r="AB50" s="45"/>
      <c r="AC50" s="80"/>
      <c r="AD50" s="78">
        <f t="shared" si="7"/>
        <v>4</v>
      </c>
    </row>
    <row r="51" spans="1:30" x14ac:dyDescent="0.25">
      <c r="A51" s="68">
        <f t="shared" si="2"/>
        <v>40</v>
      </c>
      <c r="B51" s="85" t="s">
        <v>70</v>
      </c>
      <c r="C51" s="59" t="s">
        <v>104</v>
      </c>
      <c r="D51" s="3">
        <v>1</v>
      </c>
      <c r="E51" s="37">
        <v>1</v>
      </c>
      <c r="F51" s="37">
        <v>1</v>
      </c>
      <c r="G51" s="37">
        <v>0</v>
      </c>
      <c r="H51" s="37">
        <v>1</v>
      </c>
      <c r="I51" s="37">
        <v>1</v>
      </c>
      <c r="J51" s="3">
        <v>1</v>
      </c>
      <c r="K51" s="37">
        <v>1</v>
      </c>
      <c r="L51" s="37">
        <v>1</v>
      </c>
      <c r="M51" s="37">
        <v>1</v>
      </c>
      <c r="N51" s="37">
        <v>1</v>
      </c>
      <c r="O51" s="37">
        <v>1</v>
      </c>
      <c r="P51" s="37">
        <v>1</v>
      </c>
      <c r="Q51" s="37">
        <v>1</v>
      </c>
      <c r="R51" s="73">
        <v>1</v>
      </c>
      <c r="S51" s="7">
        <f t="shared" si="0"/>
        <v>14</v>
      </c>
      <c r="T51" s="92">
        <f t="shared" si="5"/>
        <v>1</v>
      </c>
      <c r="U51" s="9">
        <f t="shared" si="6"/>
        <v>2</v>
      </c>
      <c r="V51" s="120" t="s">
        <v>130</v>
      </c>
      <c r="W51" s="109" t="s">
        <v>136</v>
      </c>
      <c r="X51" s="109" t="s">
        <v>136</v>
      </c>
      <c r="Y51" s="45"/>
      <c r="Z51" s="45"/>
      <c r="AA51" s="45"/>
      <c r="AB51" s="45"/>
      <c r="AC51" s="80"/>
      <c r="AD51" s="78">
        <f t="shared" si="7"/>
        <v>3</v>
      </c>
    </row>
    <row r="52" spans="1:30" x14ac:dyDescent="0.25">
      <c r="A52" s="68">
        <f t="shared" si="2"/>
        <v>41</v>
      </c>
      <c r="B52" s="85" t="s">
        <v>71</v>
      </c>
      <c r="C52" s="59" t="s">
        <v>105</v>
      </c>
      <c r="D52" s="3">
        <v>1</v>
      </c>
      <c r="E52" s="37">
        <v>1</v>
      </c>
      <c r="F52" s="37">
        <v>1</v>
      </c>
      <c r="G52" s="37">
        <v>1</v>
      </c>
      <c r="H52" s="37">
        <v>1</v>
      </c>
      <c r="I52" s="37">
        <v>1</v>
      </c>
      <c r="J52" s="3">
        <v>1</v>
      </c>
      <c r="K52" s="37">
        <v>1</v>
      </c>
      <c r="L52" s="37">
        <v>1</v>
      </c>
      <c r="M52" s="37">
        <v>0</v>
      </c>
      <c r="N52" s="37">
        <v>1</v>
      </c>
      <c r="O52" s="37">
        <v>1</v>
      </c>
      <c r="P52" s="37">
        <v>1</v>
      </c>
      <c r="Q52" s="37">
        <v>1</v>
      </c>
      <c r="R52" s="73">
        <v>0</v>
      </c>
      <c r="S52" s="7">
        <f t="shared" si="0"/>
        <v>13</v>
      </c>
      <c r="T52" s="92">
        <f t="shared" si="5"/>
        <v>2</v>
      </c>
      <c r="U52" s="9">
        <f t="shared" si="6"/>
        <v>1.5</v>
      </c>
      <c r="V52" s="65">
        <v>21.12</v>
      </c>
      <c r="W52" s="109" t="s">
        <v>136</v>
      </c>
      <c r="X52" s="109" t="s">
        <v>136</v>
      </c>
      <c r="Y52" s="109" t="s">
        <v>136</v>
      </c>
      <c r="Z52" s="45"/>
      <c r="AA52" s="45"/>
      <c r="AB52" s="45"/>
      <c r="AC52" s="80"/>
      <c r="AD52" s="78">
        <f t="shared" si="7"/>
        <v>4</v>
      </c>
    </row>
    <row r="53" spans="1:30" x14ac:dyDescent="0.25">
      <c r="A53" s="68">
        <f t="shared" si="2"/>
        <v>42</v>
      </c>
      <c r="B53" s="85" t="s">
        <v>72</v>
      </c>
      <c r="C53" s="59" t="s">
        <v>106</v>
      </c>
      <c r="D53" s="3">
        <v>1</v>
      </c>
      <c r="E53" s="37">
        <v>0</v>
      </c>
      <c r="F53" s="37">
        <v>1</v>
      </c>
      <c r="G53" s="37">
        <v>1</v>
      </c>
      <c r="H53" s="37">
        <v>1</v>
      </c>
      <c r="I53" s="37">
        <v>1</v>
      </c>
      <c r="J53" s="3">
        <v>1</v>
      </c>
      <c r="K53" s="37">
        <v>1</v>
      </c>
      <c r="L53" s="37">
        <v>1</v>
      </c>
      <c r="M53" s="37">
        <v>1</v>
      </c>
      <c r="N53" s="37">
        <v>0</v>
      </c>
      <c r="O53" s="37">
        <v>1</v>
      </c>
      <c r="P53" s="37">
        <v>1</v>
      </c>
      <c r="Q53" s="37">
        <v>0</v>
      </c>
      <c r="R53" s="73">
        <v>1</v>
      </c>
      <c r="S53" s="7">
        <f t="shared" si="0"/>
        <v>12</v>
      </c>
      <c r="T53" s="92">
        <f t="shared" si="5"/>
        <v>3</v>
      </c>
      <c r="U53" s="9">
        <f t="shared" si="6"/>
        <v>1</v>
      </c>
      <c r="V53" s="65">
        <v>21.12</v>
      </c>
      <c r="W53" s="109" t="s">
        <v>136</v>
      </c>
      <c r="X53" s="109" t="s">
        <v>136</v>
      </c>
      <c r="Y53" s="109" t="s">
        <v>136</v>
      </c>
      <c r="Z53" s="45"/>
      <c r="AA53" s="45"/>
      <c r="AB53" s="45"/>
      <c r="AC53" s="80"/>
      <c r="AD53" s="78">
        <f t="shared" si="7"/>
        <v>4</v>
      </c>
    </row>
    <row r="54" spans="1:30" x14ac:dyDescent="0.25">
      <c r="A54" s="68">
        <f t="shared" si="2"/>
        <v>43</v>
      </c>
      <c r="B54" s="85" t="s">
        <v>73</v>
      </c>
      <c r="C54" s="59" t="s">
        <v>107</v>
      </c>
      <c r="D54" s="3">
        <v>1</v>
      </c>
      <c r="E54" s="37">
        <v>1</v>
      </c>
      <c r="F54" s="37">
        <v>1</v>
      </c>
      <c r="G54" s="37">
        <v>1</v>
      </c>
      <c r="H54" s="37">
        <v>1</v>
      </c>
      <c r="I54" s="37">
        <v>1</v>
      </c>
      <c r="J54" s="3">
        <v>1</v>
      </c>
      <c r="K54" s="37">
        <v>1</v>
      </c>
      <c r="L54" s="37">
        <v>1</v>
      </c>
      <c r="M54" s="37">
        <v>1</v>
      </c>
      <c r="N54" s="37">
        <v>1</v>
      </c>
      <c r="O54" s="37">
        <v>1</v>
      </c>
      <c r="P54" s="37">
        <v>1</v>
      </c>
      <c r="Q54" s="37">
        <v>1</v>
      </c>
      <c r="R54" s="73">
        <v>0</v>
      </c>
      <c r="S54" s="7">
        <f t="shared" si="0"/>
        <v>14</v>
      </c>
      <c r="T54" s="92">
        <f t="shared" si="5"/>
        <v>1</v>
      </c>
      <c r="U54" s="9">
        <f t="shared" si="6"/>
        <v>2</v>
      </c>
      <c r="V54" s="119" t="s">
        <v>136</v>
      </c>
      <c r="W54" s="109" t="s">
        <v>136</v>
      </c>
      <c r="X54" s="109" t="s">
        <v>136</v>
      </c>
      <c r="Y54" s="45"/>
      <c r="Z54" s="45"/>
      <c r="AA54" s="45"/>
      <c r="AB54" s="45"/>
      <c r="AC54" s="80"/>
      <c r="AD54" s="78">
        <f t="shared" si="7"/>
        <v>3</v>
      </c>
    </row>
    <row r="55" spans="1:30" x14ac:dyDescent="0.25">
      <c r="A55" s="68">
        <f t="shared" si="2"/>
        <v>44</v>
      </c>
      <c r="B55" s="85" t="s">
        <v>74</v>
      </c>
      <c r="C55" s="59" t="s">
        <v>108</v>
      </c>
      <c r="D55" s="3">
        <v>1</v>
      </c>
      <c r="E55" s="37">
        <v>1</v>
      </c>
      <c r="F55" s="37">
        <v>1</v>
      </c>
      <c r="G55" s="37">
        <v>1</v>
      </c>
      <c r="H55" s="37">
        <v>1</v>
      </c>
      <c r="I55" s="37">
        <v>1</v>
      </c>
      <c r="J55" s="3">
        <v>1</v>
      </c>
      <c r="K55" s="37">
        <v>1</v>
      </c>
      <c r="L55" s="37">
        <v>1</v>
      </c>
      <c r="M55" s="37">
        <v>1</v>
      </c>
      <c r="N55" s="37">
        <v>1</v>
      </c>
      <c r="O55" s="37">
        <v>1</v>
      </c>
      <c r="P55" s="37">
        <v>1</v>
      </c>
      <c r="Q55" s="37">
        <v>1</v>
      </c>
      <c r="R55" s="73">
        <v>0</v>
      </c>
      <c r="S55" s="7">
        <f t="shared" si="0"/>
        <v>14</v>
      </c>
      <c r="T55" s="92">
        <f t="shared" si="5"/>
        <v>1</v>
      </c>
      <c r="U55" s="9">
        <f t="shared" si="6"/>
        <v>2</v>
      </c>
      <c r="V55" s="52" t="s">
        <v>136</v>
      </c>
      <c r="W55" s="49">
        <v>21.12</v>
      </c>
      <c r="X55" s="46" t="s">
        <v>140</v>
      </c>
      <c r="Y55" s="109" t="s">
        <v>136</v>
      </c>
      <c r="Z55" s="109" t="s">
        <v>136</v>
      </c>
      <c r="AA55" s="45"/>
      <c r="AB55" s="45"/>
      <c r="AC55" s="80"/>
      <c r="AD55" s="78">
        <f t="shared" si="7"/>
        <v>5</v>
      </c>
    </row>
    <row r="56" spans="1:30" x14ac:dyDescent="0.25">
      <c r="A56" s="68">
        <f t="shared" si="2"/>
        <v>45</v>
      </c>
      <c r="B56" s="85" t="s">
        <v>75</v>
      </c>
      <c r="C56" s="59" t="s">
        <v>109</v>
      </c>
      <c r="D56" s="3">
        <v>1</v>
      </c>
      <c r="E56" s="37">
        <v>1</v>
      </c>
      <c r="F56" s="37">
        <v>1</v>
      </c>
      <c r="G56" s="37">
        <v>0</v>
      </c>
      <c r="H56" s="37">
        <v>0</v>
      </c>
      <c r="I56" s="37">
        <v>0</v>
      </c>
      <c r="J56" s="37">
        <v>0</v>
      </c>
      <c r="K56" s="37">
        <v>1</v>
      </c>
      <c r="L56" s="37">
        <v>1</v>
      </c>
      <c r="M56" s="37">
        <v>1</v>
      </c>
      <c r="N56" s="37">
        <v>1</v>
      </c>
      <c r="O56" s="37">
        <v>1</v>
      </c>
      <c r="P56" s="37">
        <v>1</v>
      </c>
      <c r="Q56" s="37">
        <v>1</v>
      </c>
      <c r="R56" s="73">
        <v>0</v>
      </c>
      <c r="S56" s="7">
        <f t="shared" si="0"/>
        <v>10</v>
      </c>
      <c r="T56" s="92">
        <f t="shared" si="5"/>
        <v>5</v>
      </c>
      <c r="U56" s="9">
        <f t="shared" si="6"/>
        <v>0</v>
      </c>
      <c r="V56" s="55"/>
      <c r="W56" s="45"/>
      <c r="X56" s="45"/>
      <c r="Y56" s="45"/>
      <c r="Z56" s="45"/>
      <c r="AA56" s="45"/>
      <c r="AB56" s="45"/>
      <c r="AC56" s="80"/>
      <c r="AD56" s="78">
        <f t="shared" si="7"/>
        <v>0</v>
      </c>
    </row>
    <row r="57" spans="1:30" ht="16.3" thickBot="1" x14ac:dyDescent="0.3">
      <c r="A57" s="43">
        <f t="shared" si="2"/>
        <v>46</v>
      </c>
      <c r="B57" s="87" t="s">
        <v>76</v>
      </c>
      <c r="C57" s="66" t="s">
        <v>110</v>
      </c>
      <c r="D57" s="35">
        <v>1</v>
      </c>
      <c r="E57" s="75">
        <v>1</v>
      </c>
      <c r="F57" s="75">
        <v>1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6">
        <v>0</v>
      </c>
      <c r="S57" s="58">
        <f t="shared" si="0"/>
        <v>3</v>
      </c>
      <c r="T57" s="93">
        <f t="shared" si="5"/>
        <v>12</v>
      </c>
      <c r="U57" s="94" t="str">
        <f t="shared" si="6"/>
        <v>нема право</v>
      </c>
      <c r="V57" s="121"/>
      <c r="W57" s="122"/>
      <c r="X57" s="122"/>
      <c r="Y57" s="122"/>
      <c r="Z57" s="122"/>
      <c r="AA57" s="122"/>
      <c r="AB57" s="122"/>
      <c r="AC57" s="123"/>
      <c r="AD57" s="124">
        <f t="shared" si="7"/>
        <v>0</v>
      </c>
    </row>
    <row r="58" spans="1:30" x14ac:dyDescent="0.25">
      <c r="V58" s="6"/>
      <c r="W58" s="6"/>
      <c r="X58" s="6"/>
      <c r="Y58" s="6"/>
      <c r="Z58" s="6"/>
      <c r="AA58" s="6"/>
      <c r="AB58" s="6"/>
      <c r="AC58" s="6"/>
      <c r="AD58" s="6"/>
    </row>
    <row r="59" spans="1:30" x14ac:dyDescent="0.25">
      <c r="B59" s="18" t="s">
        <v>142</v>
      </c>
    </row>
    <row r="62" spans="1:30" ht="16.3" thickBot="1" x14ac:dyDescent="0.3"/>
    <row r="63" spans="1:30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31"/>
      <c r="V63" s="14"/>
      <c r="W63" s="6"/>
      <c r="X63" s="6"/>
      <c r="Y63" s="6"/>
      <c r="Z63" s="6"/>
      <c r="AA63" s="6"/>
      <c r="AB63" s="6"/>
      <c r="AC63" s="6"/>
      <c r="AD63" s="10"/>
    </row>
    <row r="64" spans="1:30" x14ac:dyDescent="0.25">
      <c r="A64" s="162" t="s">
        <v>11</v>
      </c>
      <c r="B64" s="163"/>
      <c r="C64" s="26"/>
      <c r="D64" s="26"/>
      <c r="E64" s="26"/>
      <c r="F64" s="26"/>
      <c r="G64" s="26"/>
      <c r="H64" s="26"/>
      <c r="I64" s="26"/>
      <c r="J64" s="32"/>
      <c r="V64" s="14"/>
      <c r="W64" s="6"/>
      <c r="X64" s="6"/>
      <c r="Y64" s="6"/>
      <c r="Z64" s="6"/>
      <c r="AA64" s="6"/>
      <c r="AB64" s="6"/>
      <c r="AC64" s="6"/>
      <c r="AD64" s="10"/>
    </row>
    <row r="65" spans="1:30" x14ac:dyDescent="0.25">
      <c r="A65" s="155" t="s">
        <v>143</v>
      </c>
      <c r="B65" s="156"/>
      <c r="C65" s="156"/>
      <c r="D65" s="156"/>
      <c r="E65" s="156"/>
      <c r="F65" s="156"/>
      <c r="G65" s="156"/>
      <c r="H65" s="156"/>
      <c r="I65" s="156"/>
      <c r="J65" s="157"/>
      <c r="V65" s="14"/>
      <c r="W65" s="6"/>
      <c r="X65" s="6"/>
      <c r="Y65" s="6"/>
      <c r="Z65" s="6"/>
      <c r="AA65" s="6"/>
      <c r="AB65" s="6"/>
      <c r="AC65" s="6"/>
      <c r="AD65" s="10"/>
    </row>
    <row r="66" spans="1:30" x14ac:dyDescent="0.25">
      <c r="A66" s="155" t="s">
        <v>144</v>
      </c>
      <c r="B66" s="156"/>
      <c r="C66" s="156"/>
      <c r="D66" s="156"/>
      <c r="E66" s="156"/>
      <c r="F66" s="156"/>
      <c r="G66" s="156"/>
      <c r="H66" s="156"/>
      <c r="I66" s="156"/>
      <c r="J66" s="157"/>
      <c r="V66" s="14"/>
      <c r="W66" s="6"/>
      <c r="X66" s="6"/>
      <c r="Y66" s="6"/>
      <c r="Z66" s="6"/>
      <c r="AA66" s="6"/>
      <c r="AB66" s="6"/>
      <c r="AC66" s="6"/>
      <c r="AD66" s="10"/>
    </row>
    <row r="67" spans="1:30" x14ac:dyDescent="0.25">
      <c r="A67" s="155" t="s">
        <v>19</v>
      </c>
      <c r="B67" s="156"/>
      <c r="C67" s="156"/>
      <c r="D67" s="156"/>
      <c r="E67" s="156"/>
      <c r="F67" s="156"/>
      <c r="G67" s="156"/>
      <c r="H67" s="156"/>
      <c r="I67" s="156"/>
      <c r="J67" s="157"/>
      <c r="V67" s="15"/>
      <c r="W67" s="15"/>
      <c r="X67" s="6"/>
      <c r="Y67" s="6"/>
      <c r="Z67" s="6"/>
      <c r="AA67" s="6"/>
      <c r="AB67" s="6"/>
      <c r="AC67" s="6"/>
      <c r="AD67" s="10"/>
    </row>
    <row r="68" spans="1:30" x14ac:dyDescent="0.25">
      <c r="A68" s="27"/>
      <c r="B68" s="26"/>
      <c r="C68" s="26"/>
      <c r="D68" s="26"/>
      <c r="E68" s="26"/>
      <c r="F68" s="26"/>
      <c r="G68" s="26"/>
      <c r="H68" s="26"/>
      <c r="I68" s="26"/>
      <c r="J68" s="32"/>
      <c r="V68" s="14"/>
      <c r="W68" s="6"/>
      <c r="X68" s="6"/>
      <c r="Y68" s="6"/>
      <c r="Z68" s="6"/>
      <c r="AA68" s="6"/>
      <c r="AB68" s="6"/>
      <c r="AC68" s="6"/>
      <c r="AD68" s="10"/>
    </row>
    <row r="69" spans="1:30" x14ac:dyDescent="0.25">
      <c r="A69" s="162" t="s">
        <v>14</v>
      </c>
      <c r="B69" s="163"/>
      <c r="C69" s="26"/>
      <c r="D69" s="26"/>
      <c r="E69" s="26"/>
      <c r="F69" s="26"/>
      <c r="G69" s="26"/>
      <c r="H69" s="26"/>
      <c r="I69" s="26"/>
      <c r="J69" s="32"/>
      <c r="V69" s="14"/>
      <c r="W69" s="6"/>
      <c r="X69" s="6"/>
      <c r="Y69" s="6"/>
      <c r="Z69" s="6"/>
      <c r="AA69" s="6"/>
      <c r="AB69" s="6"/>
      <c r="AC69" s="6"/>
      <c r="AD69" s="10"/>
    </row>
    <row r="70" spans="1:30" s="57" customFormat="1" x14ac:dyDescent="0.25">
      <c r="A70" s="155" t="s">
        <v>12</v>
      </c>
      <c r="B70" s="156"/>
      <c r="C70" s="156"/>
      <c r="D70" s="156"/>
      <c r="E70" s="156"/>
      <c r="F70" s="156"/>
      <c r="G70" s="156"/>
      <c r="H70" s="156"/>
      <c r="I70" s="156"/>
      <c r="J70" s="157"/>
      <c r="V70" s="14"/>
      <c r="W70" s="6"/>
      <c r="X70" s="6"/>
      <c r="Y70" s="6"/>
      <c r="Z70" s="6"/>
      <c r="AA70" s="6"/>
      <c r="AB70" s="6"/>
      <c r="AC70" s="6"/>
      <c r="AD70" s="10"/>
    </row>
    <row r="71" spans="1:30" s="57" customFormat="1" x14ac:dyDescent="0.25">
      <c r="A71" s="155" t="s">
        <v>13</v>
      </c>
      <c r="B71" s="156"/>
      <c r="C71" s="156"/>
      <c r="D71" s="156"/>
      <c r="E71" s="156"/>
      <c r="F71" s="156"/>
      <c r="G71" s="156"/>
      <c r="H71" s="156"/>
      <c r="I71" s="156"/>
      <c r="J71" s="157"/>
      <c r="V71" s="14"/>
      <c r="W71" s="6"/>
      <c r="X71" s="6"/>
      <c r="Y71" s="6"/>
      <c r="Z71" s="6"/>
      <c r="AA71" s="6"/>
      <c r="AB71" s="6"/>
      <c r="AC71" s="6"/>
      <c r="AD71" s="10"/>
    </row>
    <row r="72" spans="1:30" ht="16.3" thickBot="1" x14ac:dyDescent="0.3">
      <c r="A72" s="28"/>
      <c r="B72" s="29"/>
      <c r="C72" s="29"/>
      <c r="D72" s="29"/>
      <c r="E72" s="29"/>
      <c r="F72" s="29"/>
      <c r="G72" s="29"/>
      <c r="H72" s="29"/>
      <c r="I72" s="29"/>
      <c r="J72" s="33"/>
      <c r="V72" s="14"/>
      <c r="W72" s="14"/>
      <c r="X72" s="14"/>
      <c r="Y72" s="14"/>
      <c r="Z72" s="14"/>
      <c r="AA72" s="14"/>
      <c r="AB72" s="14"/>
      <c r="AC72" s="14"/>
      <c r="AD72" s="10"/>
    </row>
  </sheetData>
  <sheetProtection algorithmName="SHA-512" hashValue="EaQ73q6id2fRBW2KvNoDRf9UDsDyX8gGFSisuI0LFVSEc5fKAXwvcpuk5XiJC0qp/wmsUf0EjfzEZyETLsV5KA==" saltValue="mSARW3+Pck4TuRBxrb0uoA==" spinCount="100000" sheet="1" objects="1" scenarios="1"/>
  <mergeCells count="16">
    <mergeCell ref="A70:J70"/>
    <mergeCell ref="A71:J71"/>
    <mergeCell ref="T9:T11"/>
    <mergeCell ref="U9:U11"/>
    <mergeCell ref="A64:B64"/>
    <mergeCell ref="S9:S11"/>
    <mergeCell ref="A9:A11"/>
    <mergeCell ref="B9:B11"/>
    <mergeCell ref="C9:C11"/>
    <mergeCell ref="D9:R9"/>
    <mergeCell ref="A69:B69"/>
    <mergeCell ref="V9:AC11"/>
    <mergeCell ref="A65:J65"/>
    <mergeCell ref="A66:J66"/>
    <mergeCell ref="A67:J67"/>
    <mergeCell ref="AD9:AD11"/>
  </mergeCells>
  <pageMargins left="0.70866141732283472" right="0.70866141732283472" top="0.68" bottom="0.15748031496062992" header="0.31496062992125984" footer="0.31496062992125984"/>
  <pageSetup paperSize="9" scale="58" fitToHeight="0" orientation="landscape" r:id="rId1"/>
  <ignoredErrors>
    <ignoredError sqref="C12:C23" twoDigitTextYear="1"/>
    <ignoredError sqref="E10:R10" numberStoredAsText="1"/>
    <ignoredError sqref="A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zoomScale="80" zoomScaleNormal="80" workbookViewId="0">
      <selection activeCell="T4" sqref="T4"/>
    </sheetView>
  </sheetViews>
  <sheetFormatPr defaultColWidth="9.125" defaultRowHeight="15.65" x14ac:dyDescent="0.25"/>
  <cols>
    <col min="1" max="1" width="8.625" style="1" customWidth="1"/>
    <col min="2" max="2" width="37.75" style="1" customWidth="1"/>
    <col min="3" max="3" width="8.625" style="1" customWidth="1"/>
    <col min="4" max="18" width="9.875" style="1" customWidth="1"/>
    <col min="19" max="20" width="18.5" style="1" customWidth="1"/>
    <col min="21" max="21" width="20.5" style="1" customWidth="1"/>
    <col min="22" max="16384" width="9.125" style="1"/>
  </cols>
  <sheetData>
    <row r="1" spans="1:21" x14ac:dyDescent="0.25">
      <c r="A1" s="1" t="s">
        <v>0</v>
      </c>
    </row>
    <row r="2" spans="1:21" x14ac:dyDescent="0.25">
      <c r="A2" s="1" t="s">
        <v>16</v>
      </c>
    </row>
    <row r="3" spans="1:21" x14ac:dyDescent="0.25">
      <c r="A3" s="1" t="s">
        <v>126</v>
      </c>
    </row>
    <row r="4" spans="1:21" s="19" customFormat="1" ht="30.1" customHeight="1" x14ac:dyDescent="0.25">
      <c r="C4" s="90" t="s">
        <v>124</v>
      </c>
      <c r="D4" s="90"/>
      <c r="E4" s="90"/>
      <c r="F4" s="90"/>
      <c r="G4" s="90"/>
      <c r="H4" s="90"/>
      <c r="I4" s="90"/>
    </row>
    <row r="5" spans="1:21" x14ac:dyDescent="0.25">
      <c r="A5" s="1" t="s">
        <v>125</v>
      </c>
    </row>
    <row r="6" spans="1:21" x14ac:dyDescent="0.25">
      <c r="A6" s="1" t="s">
        <v>141</v>
      </c>
    </row>
    <row r="8" spans="1:21" ht="9" customHeight="1" thickBot="1" x14ac:dyDescent="0.3"/>
    <row r="9" spans="1:21" s="30" customFormat="1" ht="16.149999999999999" customHeight="1" thickBot="1" x14ac:dyDescent="0.3">
      <c r="A9" s="169" t="s">
        <v>1</v>
      </c>
      <c r="B9" s="166" t="s">
        <v>2</v>
      </c>
      <c r="C9" s="169" t="s">
        <v>3</v>
      </c>
      <c r="D9" s="172" t="s">
        <v>6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4"/>
      <c r="S9" s="164" t="s">
        <v>4</v>
      </c>
      <c r="T9" s="158" t="s">
        <v>5</v>
      </c>
      <c r="U9" s="160" t="s">
        <v>7</v>
      </c>
    </row>
    <row r="10" spans="1:21" s="30" customFormat="1" ht="15.8" customHeight="1" x14ac:dyDescent="0.25">
      <c r="A10" s="170"/>
      <c r="B10" s="167"/>
      <c r="C10" s="170"/>
      <c r="D10" s="11">
        <v>1</v>
      </c>
      <c r="E10" s="12" t="s">
        <v>22</v>
      </c>
      <c r="F10" s="13" t="s">
        <v>23</v>
      </c>
      <c r="G10" s="13" t="s">
        <v>17</v>
      </c>
      <c r="H10" s="13" t="s">
        <v>18</v>
      </c>
      <c r="I10" s="12" t="s">
        <v>27</v>
      </c>
      <c r="J10" s="12" t="s">
        <v>24</v>
      </c>
      <c r="K10" s="12" t="s">
        <v>25</v>
      </c>
      <c r="L10" s="13" t="s">
        <v>28</v>
      </c>
      <c r="M10" s="12" t="s">
        <v>29</v>
      </c>
      <c r="N10" s="12" t="s">
        <v>30</v>
      </c>
      <c r="O10" s="13" t="s">
        <v>26</v>
      </c>
      <c r="P10" s="13" t="s">
        <v>15</v>
      </c>
      <c r="Q10" s="13" t="s">
        <v>20</v>
      </c>
      <c r="R10" s="38" t="s">
        <v>123</v>
      </c>
      <c r="S10" s="165"/>
      <c r="T10" s="159"/>
      <c r="U10" s="161"/>
    </row>
    <row r="11" spans="1:21" s="30" customFormat="1" ht="15.8" customHeight="1" thickBot="1" x14ac:dyDescent="0.3">
      <c r="A11" s="171"/>
      <c r="B11" s="167"/>
      <c r="C11" s="170"/>
      <c r="D11" s="39" t="s">
        <v>138</v>
      </c>
      <c r="E11" s="41" t="s">
        <v>137</v>
      </c>
      <c r="F11" s="40" t="s">
        <v>136</v>
      </c>
      <c r="G11" s="40" t="s">
        <v>135</v>
      </c>
      <c r="H11" s="40" t="s">
        <v>134</v>
      </c>
      <c r="I11" s="41" t="s">
        <v>133</v>
      </c>
      <c r="J11" s="41" t="s">
        <v>128</v>
      </c>
      <c r="K11" s="41" t="s">
        <v>132</v>
      </c>
      <c r="L11" s="40" t="s">
        <v>129</v>
      </c>
      <c r="M11" s="41" t="s">
        <v>130</v>
      </c>
      <c r="N11" s="41" t="s">
        <v>131</v>
      </c>
      <c r="O11" s="41" t="s">
        <v>139</v>
      </c>
      <c r="P11" s="40" t="s">
        <v>140</v>
      </c>
      <c r="Q11" s="40" t="s">
        <v>145</v>
      </c>
      <c r="R11" s="42" t="s">
        <v>146</v>
      </c>
      <c r="S11" s="165"/>
      <c r="T11" s="159"/>
      <c r="U11" s="161"/>
    </row>
    <row r="12" spans="1:21" x14ac:dyDescent="0.25">
      <c r="A12" s="108">
        <v>1</v>
      </c>
      <c r="B12" s="84" t="s">
        <v>31</v>
      </c>
      <c r="C12" s="88" t="s">
        <v>111</v>
      </c>
      <c r="D12" s="99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100">
        <v>0</v>
      </c>
      <c r="S12" s="69">
        <f t="shared" ref="S12:S33" si="0">SUM(D12:R12)</f>
        <v>0</v>
      </c>
      <c r="T12" s="70">
        <f>15-S12</f>
        <v>15</v>
      </c>
      <c r="U12" s="71" t="str">
        <f>IF(T12&lt;=1,2,IF(T12&lt;=2,1.5,IF(T12&lt;=3,1,IF(T12&lt;=4,0.5,IF(T12&lt;=6,0,"нема право")))))</f>
        <v>нема право</v>
      </c>
    </row>
    <row r="13" spans="1:21" x14ac:dyDescent="0.25">
      <c r="A13" s="59">
        <f>A12+1</f>
        <v>2</v>
      </c>
      <c r="B13" s="85" t="s">
        <v>32</v>
      </c>
      <c r="C13" s="89" t="s">
        <v>112</v>
      </c>
      <c r="D13" s="101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102">
        <v>0</v>
      </c>
      <c r="S13" s="7">
        <f t="shared" si="0"/>
        <v>0</v>
      </c>
      <c r="T13" s="8">
        <f>15-S13</f>
        <v>15</v>
      </c>
      <c r="U13" s="9" t="str">
        <f>IF(T13&lt;=1,2,IF(T13&lt;=2,1.5,IF(T13&lt;=3,1,IF(T13&lt;=4,0.5,IF(T13&lt;=6,0,"нема право")))))</f>
        <v>нема право</v>
      </c>
    </row>
    <row r="14" spans="1:21" x14ac:dyDescent="0.25">
      <c r="A14" s="59">
        <f t="shared" ref="A14:A57" si="1">A13+1</f>
        <v>3</v>
      </c>
      <c r="B14" s="85" t="s">
        <v>33</v>
      </c>
      <c r="C14" s="89" t="s">
        <v>113</v>
      </c>
      <c r="D14" s="10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104">
        <v>1</v>
      </c>
      <c r="S14" s="7">
        <f t="shared" si="0"/>
        <v>15</v>
      </c>
      <c r="T14" s="8">
        <f t="shared" ref="T14:T31" si="2">15-S14</f>
        <v>0</v>
      </c>
      <c r="U14" s="9">
        <f t="shared" ref="U14:U31" si="3">IF(T14&lt;=1,2,IF(T14&lt;=2,1.5,IF(T14&lt;=3,1,IF(T14&lt;=4,0.5,IF(T14&lt;=6,0,"нема право")))))</f>
        <v>2</v>
      </c>
    </row>
    <row r="15" spans="1:21" x14ac:dyDescent="0.25">
      <c r="A15" s="59">
        <f t="shared" si="1"/>
        <v>4</v>
      </c>
      <c r="B15" s="85" t="s">
        <v>34</v>
      </c>
      <c r="C15" s="89" t="s">
        <v>114</v>
      </c>
      <c r="D15" s="10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104">
        <v>1</v>
      </c>
      <c r="S15" s="7">
        <f t="shared" si="0"/>
        <v>15</v>
      </c>
      <c r="T15" s="8">
        <f t="shared" si="2"/>
        <v>0</v>
      </c>
      <c r="U15" s="9">
        <f t="shared" si="3"/>
        <v>2</v>
      </c>
    </row>
    <row r="16" spans="1:21" x14ac:dyDescent="0.25">
      <c r="A16" s="59">
        <f t="shared" si="1"/>
        <v>5</v>
      </c>
      <c r="B16" s="85" t="s">
        <v>35</v>
      </c>
      <c r="C16" s="89" t="s">
        <v>115</v>
      </c>
      <c r="D16" s="10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0</v>
      </c>
      <c r="N16" s="3">
        <v>1</v>
      </c>
      <c r="O16" s="3">
        <v>0</v>
      </c>
      <c r="P16" s="3">
        <v>1</v>
      </c>
      <c r="Q16" s="3">
        <v>1</v>
      </c>
      <c r="R16" s="104">
        <v>1</v>
      </c>
      <c r="S16" s="7">
        <f t="shared" si="0"/>
        <v>13</v>
      </c>
      <c r="T16" s="8">
        <f t="shared" si="2"/>
        <v>2</v>
      </c>
      <c r="U16" s="9">
        <f t="shared" si="3"/>
        <v>1.5</v>
      </c>
    </row>
    <row r="17" spans="1:21" x14ac:dyDescent="0.25">
      <c r="A17" s="59">
        <f t="shared" si="1"/>
        <v>6</v>
      </c>
      <c r="B17" s="85" t="s">
        <v>36</v>
      </c>
      <c r="C17" s="89" t="s">
        <v>116</v>
      </c>
      <c r="D17" s="10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0</v>
      </c>
      <c r="N17" s="3">
        <v>1</v>
      </c>
      <c r="O17" s="3">
        <v>0</v>
      </c>
      <c r="P17" s="3">
        <v>1</v>
      </c>
      <c r="Q17" s="3">
        <v>1</v>
      </c>
      <c r="R17" s="104">
        <v>1</v>
      </c>
      <c r="S17" s="7">
        <f t="shared" si="0"/>
        <v>13</v>
      </c>
      <c r="T17" s="8">
        <f t="shared" si="2"/>
        <v>2</v>
      </c>
      <c r="U17" s="9">
        <f t="shared" si="3"/>
        <v>1.5</v>
      </c>
    </row>
    <row r="18" spans="1:21" x14ac:dyDescent="0.25">
      <c r="A18" s="59">
        <f t="shared" si="1"/>
        <v>7</v>
      </c>
      <c r="B18" s="85" t="s">
        <v>37</v>
      </c>
      <c r="C18" s="89" t="s">
        <v>117</v>
      </c>
      <c r="D18" s="10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104">
        <v>1</v>
      </c>
      <c r="S18" s="7">
        <f t="shared" si="0"/>
        <v>15</v>
      </c>
      <c r="T18" s="8">
        <f t="shared" si="2"/>
        <v>0</v>
      </c>
      <c r="U18" s="9">
        <f t="shared" si="3"/>
        <v>2</v>
      </c>
    </row>
    <row r="19" spans="1:21" x14ac:dyDescent="0.25">
      <c r="A19" s="59">
        <f t="shared" si="1"/>
        <v>8</v>
      </c>
      <c r="B19" s="85" t="s">
        <v>38</v>
      </c>
      <c r="C19" s="89" t="s">
        <v>118</v>
      </c>
      <c r="D19" s="10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104">
        <v>1</v>
      </c>
      <c r="S19" s="7">
        <f t="shared" si="0"/>
        <v>15</v>
      </c>
      <c r="T19" s="8">
        <f t="shared" si="2"/>
        <v>0</v>
      </c>
      <c r="U19" s="9">
        <f t="shared" si="3"/>
        <v>2</v>
      </c>
    </row>
    <row r="20" spans="1:21" x14ac:dyDescent="0.25">
      <c r="A20" s="59">
        <f t="shared" si="1"/>
        <v>9</v>
      </c>
      <c r="B20" s="85" t="s">
        <v>39</v>
      </c>
      <c r="C20" s="89" t="s">
        <v>119</v>
      </c>
      <c r="D20" s="10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7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04">
        <v>0</v>
      </c>
      <c r="S20" s="7">
        <f t="shared" si="0"/>
        <v>0</v>
      </c>
      <c r="T20" s="8">
        <f t="shared" si="2"/>
        <v>15</v>
      </c>
      <c r="U20" s="9" t="str">
        <f t="shared" si="3"/>
        <v>нема право</v>
      </c>
    </row>
    <row r="21" spans="1:21" x14ac:dyDescent="0.25">
      <c r="A21" s="59">
        <f t="shared" si="1"/>
        <v>10</v>
      </c>
      <c r="B21" s="85" t="s">
        <v>40</v>
      </c>
      <c r="C21" s="89" t="s">
        <v>120</v>
      </c>
      <c r="D21" s="10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6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104">
        <v>1</v>
      </c>
      <c r="S21" s="7">
        <f t="shared" si="0"/>
        <v>15</v>
      </c>
      <c r="T21" s="8">
        <f t="shared" si="2"/>
        <v>0</v>
      </c>
      <c r="U21" s="9">
        <f t="shared" si="3"/>
        <v>2</v>
      </c>
    </row>
    <row r="22" spans="1:21" x14ac:dyDescent="0.25">
      <c r="A22" s="59">
        <f t="shared" si="1"/>
        <v>11</v>
      </c>
      <c r="B22" s="85" t="s">
        <v>41</v>
      </c>
      <c r="C22" s="89" t="s">
        <v>121</v>
      </c>
      <c r="D22" s="10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0</v>
      </c>
      <c r="Q22" s="3">
        <v>1</v>
      </c>
      <c r="R22" s="104">
        <v>1</v>
      </c>
      <c r="S22" s="7">
        <f t="shared" si="0"/>
        <v>14</v>
      </c>
      <c r="T22" s="8">
        <f t="shared" si="2"/>
        <v>1</v>
      </c>
      <c r="U22" s="9">
        <f t="shared" si="3"/>
        <v>2</v>
      </c>
    </row>
    <row r="23" spans="1:21" x14ac:dyDescent="0.25">
      <c r="A23" s="59">
        <f t="shared" si="1"/>
        <v>12</v>
      </c>
      <c r="B23" s="85" t="s">
        <v>42</v>
      </c>
      <c r="C23" s="89" t="s">
        <v>122</v>
      </c>
      <c r="D23" s="10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104">
        <v>0</v>
      </c>
      <c r="S23" s="7">
        <f t="shared" si="0"/>
        <v>0</v>
      </c>
      <c r="T23" s="8">
        <f t="shared" si="2"/>
        <v>15</v>
      </c>
      <c r="U23" s="9" t="str">
        <f t="shared" si="3"/>
        <v>нема право</v>
      </c>
    </row>
    <row r="24" spans="1:21" x14ac:dyDescent="0.25">
      <c r="A24" s="59">
        <f t="shared" si="1"/>
        <v>13</v>
      </c>
      <c r="B24" s="85" t="s">
        <v>43</v>
      </c>
      <c r="C24" s="59" t="s">
        <v>77</v>
      </c>
      <c r="D24" s="10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0</v>
      </c>
      <c r="P24" s="3">
        <v>1</v>
      </c>
      <c r="Q24" s="3">
        <v>1</v>
      </c>
      <c r="R24" s="104">
        <v>1</v>
      </c>
      <c r="S24" s="7">
        <f t="shared" si="0"/>
        <v>14</v>
      </c>
      <c r="T24" s="8">
        <f t="shared" si="2"/>
        <v>1</v>
      </c>
      <c r="U24" s="9">
        <f t="shared" si="3"/>
        <v>2</v>
      </c>
    </row>
    <row r="25" spans="1:21" x14ac:dyDescent="0.25">
      <c r="A25" s="59">
        <f t="shared" si="1"/>
        <v>14</v>
      </c>
      <c r="B25" s="85" t="s">
        <v>44</v>
      </c>
      <c r="C25" s="59" t="s">
        <v>78</v>
      </c>
      <c r="D25" s="10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0</v>
      </c>
      <c r="P25" s="3">
        <v>1</v>
      </c>
      <c r="Q25" s="3">
        <v>1</v>
      </c>
      <c r="R25" s="104">
        <v>1</v>
      </c>
      <c r="S25" s="7">
        <f t="shared" si="0"/>
        <v>14</v>
      </c>
      <c r="T25" s="8">
        <f t="shared" si="2"/>
        <v>1</v>
      </c>
      <c r="U25" s="9">
        <f t="shared" si="3"/>
        <v>2</v>
      </c>
    </row>
    <row r="26" spans="1:21" x14ac:dyDescent="0.25">
      <c r="A26" s="59">
        <f t="shared" si="1"/>
        <v>15</v>
      </c>
      <c r="B26" s="85" t="s">
        <v>45</v>
      </c>
      <c r="C26" s="59" t="s">
        <v>79</v>
      </c>
      <c r="D26" s="10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104">
        <v>1</v>
      </c>
      <c r="S26" s="7">
        <f t="shared" si="0"/>
        <v>15</v>
      </c>
      <c r="T26" s="8">
        <f t="shared" si="2"/>
        <v>0</v>
      </c>
      <c r="U26" s="9">
        <f t="shared" si="3"/>
        <v>2</v>
      </c>
    </row>
    <row r="27" spans="1:21" x14ac:dyDescent="0.25">
      <c r="A27" s="59">
        <f t="shared" si="1"/>
        <v>16</v>
      </c>
      <c r="B27" s="85" t="s">
        <v>46</v>
      </c>
      <c r="C27" s="59" t="s">
        <v>80</v>
      </c>
      <c r="D27" s="103">
        <v>0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0</v>
      </c>
      <c r="N27" s="3">
        <v>1</v>
      </c>
      <c r="O27" s="3">
        <v>1</v>
      </c>
      <c r="P27" s="3">
        <v>1</v>
      </c>
      <c r="Q27" s="3">
        <v>1</v>
      </c>
      <c r="R27" s="104">
        <v>1</v>
      </c>
      <c r="S27" s="7">
        <f t="shared" si="0"/>
        <v>13</v>
      </c>
      <c r="T27" s="8">
        <f t="shared" si="2"/>
        <v>2</v>
      </c>
      <c r="U27" s="9">
        <f t="shared" si="3"/>
        <v>1.5</v>
      </c>
    </row>
    <row r="28" spans="1:21" x14ac:dyDescent="0.25">
      <c r="A28" s="59">
        <f t="shared" si="1"/>
        <v>17</v>
      </c>
      <c r="B28" s="85" t="s">
        <v>47</v>
      </c>
      <c r="C28" s="59" t="s">
        <v>81</v>
      </c>
      <c r="D28" s="10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0</v>
      </c>
      <c r="L28" s="3">
        <v>1</v>
      </c>
      <c r="M28" s="3">
        <v>1</v>
      </c>
      <c r="N28" s="3">
        <v>1</v>
      </c>
      <c r="O28" s="3">
        <v>0</v>
      </c>
      <c r="P28" s="3">
        <v>1</v>
      </c>
      <c r="Q28" s="3">
        <v>1</v>
      </c>
      <c r="R28" s="104">
        <v>1</v>
      </c>
      <c r="S28" s="7">
        <f t="shared" si="0"/>
        <v>13</v>
      </c>
      <c r="T28" s="8">
        <f t="shared" si="2"/>
        <v>2</v>
      </c>
      <c r="U28" s="9">
        <f t="shared" si="3"/>
        <v>1.5</v>
      </c>
    </row>
    <row r="29" spans="1:21" x14ac:dyDescent="0.25">
      <c r="A29" s="59">
        <f t="shared" si="1"/>
        <v>18</v>
      </c>
      <c r="B29" s="85" t="s">
        <v>48</v>
      </c>
      <c r="C29" s="59" t="s">
        <v>82</v>
      </c>
      <c r="D29" s="103">
        <v>1</v>
      </c>
      <c r="E29" s="3">
        <v>1</v>
      </c>
      <c r="F29" s="3">
        <v>0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104">
        <v>1</v>
      </c>
      <c r="S29" s="7">
        <f t="shared" si="0"/>
        <v>14</v>
      </c>
      <c r="T29" s="8">
        <f t="shared" si="2"/>
        <v>1</v>
      </c>
      <c r="U29" s="9">
        <f t="shared" si="3"/>
        <v>2</v>
      </c>
    </row>
    <row r="30" spans="1:21" x14ac:dyDescent="0.25">
      <c r="A30" s="59">
        <f t="shared" si="1"/>
        <v>19</v>
      </c>
      <c r="B30" s="85" t="s">
        <v>49</v>
      </c>
      <c r="C30" s="59" t="s">
        <v>83</v>
      </c>
      <c r="D30" s="10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0</v>
      </c>
      <c r="P30" s="3">
        <v>1</v>
      </c>
      <c r="Q30" s="3">
        <v>1</v>
      </c>
      <c r="R30" s="104">
        <v>1</v>
      </c>
      <c r="S30" s="7">
        <f t="shared" si="0"/>
        <v>14</v>
      </c>
      <c r="T30" s="8">
        <f t="shared" si="2"/>
        <v>1</v>
      </c>
      <c r="U30" s="9">
        <f t="shared" si="3"/>
        <v>2</v>
      </c>
    </row>
    <row r="31" spans="1:21" x14ac:dyDescent="0.25">
      <c r="A31" s="59">
        <f t="shared" si="1"/>
        <v>20</v>
      </c>
      <c r="B31" s="85" t="s">
        <v>50</v>
      </c>
      <c r="C31" s="59" t="s">
        <v>84</v>
      </c>
      <c r="D31" s="103">
        <v>1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0</v>
      </c>
      <c r="N31" s="3">
        <v>1</v>
      </c>
      <c r="O31" s="3">
        <v>1</v>
      </c>
      <c r="P31" s="3">
        <v>1</v>
      </c>
      <c r="Q31" s="3">
        <v>1</v>
      </c>
      <c r="R31" s="104">
        <v>1</v>
      </c>
      <c r="S31" s="7">
        <f t="shared" si="0"/>
        <v>14</v>
      </c>
      <c r="T31" s="8">
        <f t="shared" si="2"/>
        <v>1</v>
      </c>
      <c r="U31" s="9">
        <f t="shared" si="3"/>
        <v>2</v>
      </c>
    </row>
    <row r="32" spans="1:21" x14ac:dyDescent="0.25">
      <c r="A32" s="59">
        <f t="shared" si="1"/>
        <v>21</v>
      </c>
      <c r="B32" s="85" t="s">
        <v>51</v>
      </c>
      <c r="C32" s="59" t="s">
        <v>85</v>
      </c>
      <c r="D32" s="103">
        <v>1</v>
      </c>
      <c r="E32" s="37">
        <v>1</v>
      </c>
      <c r="F32" s="37">
        <v>1</v>
      </c>
      <c r="G32" s="3">
        <v>1</v>
      </c>
      <c r="H32" s="3">
        <v>1</v>
      </c>
      <c r="I32" s="3">
        <v>1</v>
      </c>
      <c r="J32" s="3">
        <v>1</v>
      </c>
      <c r="K32" s="37">
        <v>1</v>
      </c>
      <c r="L32" s="37">
        <v>1</v>
      </c>
      <c r="M32" s="37">
        <v>1</v>
      </c>
      <c r="N32" s="3">
        <v>1</v>
      </c>
      <c r="O32" s="37">
        <v>1</v>
      </c>
      <c r="P32" s="37">
        <v>0</v>
      </c>
      <c r="Q32" s="37">
        <v>1</v>
      </c>
      <c r="R32" s="104">
        <v>1</v>
      </c>
      <c r="S32" s="7">
        <f t="shared" si="0"/>
        <v>14</v>
      </c>
      <c r="T32" s="8">
        <f>15-S32</f>
        <v>1</v>
      </c>
      <c r="U32" s="9">
        <f>IF(T32&lt;=1,2,IF(T32&lt;=2,1.5,IF(T32&lt;=3,1,IF(T32&lt;=4,0.5,IF(T32&lt;=6,0,"нема право")))))</f>
        <v>2</v>
      </c>
    </row>
    <row r="33" spans="1:21" x14ac:dyDescent="0.25">
      <c r="A33" s="59">
        <f t="shared" si="1"/>
        <v>22</v>
      </c>
      <c r="B33" s="85" t="s">
        <v>52</v>
      </c>
      <c r="C33" s="59" t="s">
        <v>86</v>
      </c>
      <c r="D33" s="103">
        <v>1</v>
      </c>
      <c r="E33" s="37">
        <v>1</v>
      </c>
      <c r="F33" s="37">
        <v>1</v>
      </c>
      <c r="G33" s="3">
        <v>1</v>
      </c>
      <c r="H33" s="3">
        <v>1</v>
      </c>
      <c r="I33" s="3">
        <v>1</v>
      </c>
      <c r="J33" s="3">
        <v>1</v>
      </c>
      <c r="K33" s="37">
        <v>1</v>
      </c>
      <c r="L33" s="37">
        <v>1</v>
      </c>
      <c r="M33" s="37">
        <v>0</v>
      </c>
      <c r="N33" s="3">
        <v>1</v>
      </c>
      <c r="O33" s="37">
        <v>1</v>
      </c>
      <c r="P33" s="37">
        <v>1</v>
      </c>
      <c r="Q33" s="37">
        <v>1</v>
      </c>
      <c r="R33" s="104">
        <v>1</v>
      </c>
      <c r="S33" s="7">
        <f t="shared" si="0"/>
        <v>14</v>
      </c>
      <c r="T33" s="8">
        <f t="shared" ref="T33" si="4">15-S33</f>
        <v>1</v>
      </c>
      <c r="U33" s="9">
        <f t="shared" ref="U33" si="5">IF(T33&lt;=1,2,IF(T33&lt;=2,1.5,IF(T33&lt;=3,1,IF(T33&lt;=4,0.5,IF(T33&lt;=6,0,"нема право")))))</f>
        <v>2</v>
      </c>
    </row>
    <row r="34" spans="1:21" x14ac:dyDescent="0.25">
      <c r="A34" s="59">
        <f t="shared" si="1"/>
        <v>23</v>
      </c>
      <c r="B34" s="85" t="s">
        <v>53</v>
      </c>
      <c r="C34" s="59" t="s">
        <v>87</v>
      </c>
      <c r="D34" s="103">
        <v>1</v>
      </c>
      <c r="E34" s="37">
        <v>1</v>
      </c>
      <c r="F34" s="37">
        <v>0</v>
      </c>
      <c r="G34" s="3">
        <v>1</v>
      </c>
      <c r="H34" s="3">
        <v>1</v>
      </c>
      <c r="I34" s="3">
        <v>1</v>
      </c>
      <c r="J34" s="3">
        <v>1</v>
      </c>
      <c r="K34" s="37">
        <v>1</v>
      </c>
      <c r="L34" s="37">
        <v>1</v>
      </c>
      <c r="M34" s="37">
        <v>1</v>
      </c>
      <c r="N34" s="3">
        <v>1</v>
      </c>
      <c r="O34" s="37">
        <v>1</v>
      </c>
      <c r="P34" s="37">
        <v>1</v>
      </c>
      <c r="Q34" s="37">
        <v>1</v>
      </c>
      <c r="R34" s="104">
        <v>1</v>
      </c>
      <c r="S34" s="7">
        <f t="shared" ref="S34:S57" si="6">SUM(D34:R34)</f>
        <v>14</v>
      </c>
      <c r="T34" s="8">
        <f t="shared" ref="T34:T57" si="7">15-S34</f>
        <v>1</v>
      </c>
      <c r="U34" s="9">
        <f t="shared" ref="U34:U57" si="8">IF(T34&lt;=1,2,IF(T34&lt;=2,1.5,IF(T34&lt;=3,1,IF(T34&lt;=4,0.5,IF(T34&lt;=6,0,"нема право")))))</f>
        <v>2</v>
      </c>
    </row>
    <row r="35" spans="1:21" x14ac:dyDescent="0.25">
      <c r="A35" s="59">
        <f t="shared" si="1"/>
        <v>24</v>
      </c>
      <c r="B35" s="85" t="s">
        <v>54</v>
      </c>
      <c r="C35" s="59" t="s">
        <v>88</v>
      </c>
      <c r="D35" s="103">
        <v>1</v>
      </c>
      <c r="E35" s="37">
        <v>1</v>
      </c>
      <c r="F35" s="37">
        <v>1</v>
      </c>
      <c r="G35" s="3">
        <v>1</v>
      </c>
      <c r="H35" s="3">
        <v>1</v>
      </c>
      <c r="I35" s="3">
        <v>1</v>
      </c>
      <c r="J35" s="3">
        <v>1</v>
      </c>
      <c r="K35" s="37">
        <v>1</v>
      </c>
      <c r="L35" s="37">
        <v>1</v>
      </c>
      <c r="M35" s="37">
        <v>1</v>
      </c>
      <c r="N35" s="3">
        <v>1</v>
      </c>
      <c r="O35" s="37">
        <v>0</v>
      </c>
      <c r="P35" s="37">
        <v>1</v>
      </c>
      <c r="Q35" s="37">
        <v>1</v>
      </c>
      <c r="R35" s="104">
        <v>1</v>
      </c>
      <c r="S35" s="7">
        <f t="shared" si="6"/>
        <v>14</v>
      </c>
      <c r="T35" s="8">
        <f t="shared" si="7"/>
        <v>1</v>
      </c>
      <c r="U35" s="9">
        <f t="shared" si="8"/>
        <v>2</v>
      </c>
    </row>
    <row r="36" spans="1:21" x14ac:dyDescent="0.25">
      <c r="A36" s="59">
        <f t="shared" si="1"/>
        <v>25</v>
      </c>
      <c r="B36" s="85" t="s">
        <v>55</v>
      </c>
      <c r="C36" s="59" t="s">
        <v>89</v>
      </c>
      <c r="D36" s="103">
        <v>1</v>
      </c>
      <c r="E36" s="37">
        <v>1</v>
      </c>
      <c r="F36" s="37">
        <v>1</v>
      </c>
      <c r="G36" s="3">
        <v>1</v>
      </c>
      <c r="H36" s="3">
        <v>1</v>
      </c>
      <c r="I36" s="3">
        <v>1</v>
      </c>
      <c r="J36" s="3">
        <v>1</v>
      </c>
      <c r="K36" s="37">
        <v>1</v>
      </c>
      <c r="L36" s="37">
        <v>1</v>
      </c>
      <c r="M36" s="37">
        <v>1</v>
      </c>
      <c r="N36" s="3">
        <v>1</v>
      </c>
      <c r="O36" s="37">
        <v>1</v>
      </c>
      <c r="P36" s="37">
        <v>1</v>
      </c>
      <c r="Q36" s="37">
        <v>1</v>
      </c>
      <c r="R36" s="104">
        <v>1</v>
      </c>
      <c r="S36" s="7">
        <f t="shared" si="6"/>
        <v>15</v>
      </c>
      <c r="T36" s="8">
        <f t="shared" si="7"/>
        <v>0</v>
      </c>
      <c r="U36" s="9">
        <f t="shared" si="8"/>
        <v>2</v>
      </c>
    </row>
    <row r="37" spans="1:21" s="23" customFormat="1" x14ac:dyDescent="0.25">
      <c r="A37" s="59">
        <f t="shared" si="1"/>
        <v>26</v>
      </c>
      <c r="B37" s="85" t="s">
        <v>56</v>
      </c>
      <c r="C37" s="59" t="s">
        <v>90</v>
      </c>
      <c r="D37" s="103">
        <v>1</v>
      </c>
      <c r="E37" s="37">
        <v>1</v>
      </c>
      <c r="F37" s="37">
        <v>1</v>
      </c>
      <c r="G37" s="3">
        <v>1</v>
      </c>
      <c r="H37" s="3">
        <v>1</v>
      </c>
      <c r="I37" s="3">
        <v>1</v>
      </c>
      <c r="J37" s="3">
        <v>1</v>
      </c>
      <c r="K37" s="37">
        <v>1</v>
      </c>
      <c r="L37" s="37">
        <v>1</v>
      </c>
      <c r="M37" s="37">
        <v>1</v>
      </c>
      <c r="N37" s="3">
        <v>1</v>
      </c>
      <c r="O37" s="37">
        <v>1</v>
      </c>
      <c r="P37" s="37">
        <v>1</v>
      </c>
      <c r="Q37" s="37">
        <v>1</v>
      </c>
      <c r="R37" s="104">
        <v>1</v>
      </c>
      <c r="S37" s="7">
        <f t="shared" si="6"/>
        <v>15</v>
      </c>
      <c r="T37" s="8">
        <f t="shared" si="7"/>
        <v>0</v>
      </c>
      <c r="U37" s="9">
        <f t="shared" si="8"/>
        <v>2</v>
      </c>
    </row>
    <row r="38" spans="1:21" s="23" customFormat="1" x14ac:dyDescent="0.25">
      <c r="A38" s="59">
        <f t="shared" si="1"/>
        <v>27</v>
      </c>
      <c r="B38" s="85" t="s">
        <v>57</v>
      </c>
      <c r="C38" s="59" t="s">
        <v>91</v>
      </c>
      <c r="D38" s="103">
        <v>1</v>
      </c>
      <c r="E38" s="37">
        <v>1</v>
      </c>
      <c r="F38" s="37">
        <v>1</v>
      </c>
      <c r="G38" s="3">
        <v>1</v>
      </c>
      <c r="H38" s="3">
        <v>1</v>
      </c>
      <c r="I38" s="3">
        <v>1</v>
      </c>
      <c r="J38" s="3">
        <v>1</v>
      </c>
      <c r="K38" s="37">
        <v>1</v>
      </c>
      <c r="L38" s="37">
        <v>1</v>
      </c>
      <c r="M38" s="37">
        <v>0</v>
      </c>
      <c r="N38" s="3">
        <v>1</v>
      </c>
      <c r="O38" s="37">
        <v>1</v>
      </c>
      <c r="P38" s="37">
        <v>1</v>
      </c>
      <c r="Q38" s="37">
        <v>1</v>
      </c>
      <c r="R38" s="104">
        <v>1</v>
      </c>
      <c r="S38" s="7">
        <f t="shared" si="6"/>
        <v>14</v>
      </c>
      <c r="T38" s="8">
        <f t="shared" si="7"/>
        <v>1</v>
      </c>
      <c r="U38" s="9">
        <f t="shared" si="8"/>
        <v>2</v>
      </c>
    </row>
    <row r="39" spans="1:21" s="23" customFormat="1" x14ac:dyDescent="0.25">
      <c r="A39" s="59">
        <f t="shared" si="1"/>
        <v>28</v>
      </c>
      <c r="B39" s="86" t="s">
        <v>58</v>
      </c>
      <c r="C39" s="59" t="s">
        <v>92</v>
      </c>
      <c r="D39" s="103">
        <v>1</v>
      </c>
      <c r="E39" s="37">
        <v>1</v>
      </c>
      <c r="F39" s="37">
        <v>1</v>
      </c>
      <c r="G39" s="3">
        <v>1</v>
      </c>
      <c r="H39" s="3">
        <v>1</v>
      </c>
      <c r="I39" s="3">
        <v>1</v>
      </c>
      <c r="J39" s="3">
        <v>1</v>
      </c>
      <c r="K39" s="37">
        <v>1</v>
      </c>
      <c r="L39" s="37">
        <v>1</v>
      </c>
      <c r="M39" s="37">
        <v>1</v>
      </c>
      <c r="N39" s="3">
        <v>1</v>
      </c>
      <c r="O39" s="37">
        <v>1</v>
      </c>
      <c r="P39" s="37">
        <v>1</v>
      </c>
      <c r="Q39" s="37">
        <v>1</v>
      </c>
      <c r="R39" s="104">
        <v>1</v>
      </c>
      <c r="S39" s="7">
        <f t="shared" si="6"/>
        <v>15</v>
      </c>
      <c r="T39" s="8">
        <f t="shared" si="7"/>
        <v>0</v>
      </c>
      <c r="U39" s="9">
        <f t="shared" si="8"/>
        <v>2</v>
      </c>
    </row>
    <row r="40" spans="1:21" s="23" customFormat="1" x14ac:dyDescent="0.25">
      <c r="A40" s="59">
        <f t="shared" si="1"/>
        <v>29</v>
      </c>
      <c r="B40" s="86" t="s">
        <v>59</v>
      </c>
      <c r="C40" s="59" t="s">
        <v>93</v>
      </c>
      <c r="D40" s="103">
        <v>1</v>
      </c>
      <c r="E40" s="37">
        <v>1</v>
      </c>
      <c r="F40" s="37">
        <v>1</v>
      </c>
      <c r="G40" s="3">
        <v>1</v>
      </c>
      <c r="H40" s="3">
        <v>1</v>
      </c>
      <c r="I40" s="3">
        <v>1</v>
      </c>
      <c r="J40" s="3">
        <v>1</v>
      </c>
      <c r="K40" s="37">
        <v>1</v>
      </c>
      <c r="L40" s="37">
        <v>1</v>
      </c>
      <c r="M40" s="37">
        <v>0</v>
      </c>
      <c r="N40" s="3">
        <v>1</v>
      </c>
      <c r="O40" s="37">
        <v>1</v>
      </c>
      <c r="P40" s="37">
        <v>1</v>
      </c>
      <c r="Q40" s="37">
        <v>1</v>
      </c>
      <c r="R40" s="104">
        <v>1</v>
      </c>
      <c r="S40" s="7">
        <f t="shared" si="6"/>
        <v>14</v>
      </c>
      <c r="T40" s="8">
        <f t="shared" si="7"/>
        <v>1</v>
      </c>
      <c r="U40" s="9">
        <f t="shared" si="8"/>
        <v>2</v>
      </c>
    </row>
    <row r="41" spans="1:21" s="6" customFormat="1" x14ac:dyDescent="0.25">
      <c r="A41" s="59">
        <f t="shared" si="1"/>
        <v>30</v>
      </c>
      <c r="B41" s="86" t="s">
        <v>60</v>
      </c>
      <c r="C41" s="59" t="s">
        <v>94</v>
      </c>
      <c r="D41" s="103">
        <v>1</v>
      </c>
      <c r="E41" s="37">
        <v>1</v>
      </c>
      <c r="F41" s="37">
        <v>1</v>
      </c>
      <c r="G41" s="3">
        <v>1</v>
      </c>
      <c r="H41" s="3">
        <v>1</v>
      </c>
      <c r="I41" s="3">
        <v>1</v>
      </c>
      <c r="J41" s="3">
        <v>1</v>
      </c>
      <c r="K41" s="37">
        <v>1</v>
      </c>
      <c r="L41" s="37">
        <v>1</v>
      </c>
      <c r="M41" s="37">
        <v>1</v>
      </c>
      <c r="N41" s="3">
        <v>1</v>
      </c>
      <c r="O41" s="37">
        <v>1</v>
      </c>
      <c r="P41" s="37">
        <v>1</v>
      </c>
      <c r="Q41" s="37">
        <v>1</v>
      </c>
      <c r="R41" s="104">
        <v>1</v>
      </c>
      <c r="S41" s="7">
        <f t="shared" si="6"/>
        <v>15</v>
      </c>
      <c r="T41" s="8">
        <f t="shared" si="7"/>
        <v>0</v>
      </c>
      <c r="U41" s="9">
        <f t="shared" si="8"/>
        <v>2</v>
      </c>
    </row>
    <row r="42" spans="1:21" s="6" customFormat="1" x14ac:dyDescent="0.25">
      <c r="A42" s="59">
        <f t="shared" si="1"/>
        <v>31</v>
      </c>
      <c r="B42" s="85" t="s">
        <v>61</v>
      </c>
      <c r="C42" s="59" t="s">
        <v>95</v>
      </c>
      <c r="D42" s="103">
        <v>1</v>
      </c>
      <c r="E42" s="37">
        <v>1</v>
      </c>
      <c r="F42" s="37">
        <v>1</v>
      </c>
      <c r="G42" s="3">
        <v>1</v>
      </c>
      <c r="H42" s="3">
        <v>1</v>
      </c>
      <c r="I42" s="3">
        <v>1</v>
      </c>
      <c r="J42" s="3">
        <v>1</v>
      </c>
      <c r="K42" s="37">
        <v>1</v>
      </c>
      <c r="L42" s="37">
        <v>1</v>
      </c>
      <c r="M42" s="37">
        <v>1</v>
      </c>
      <c r="N42" s="3">
        <v>1</v>
      </c>
      <c r="O42" s="37">
        <v>1</v>
      </c>
      <c r="P42" s="37">
        <v>1</v>
      </c>
      <c r="Q42" s="37">
        <v>1</v>
      </c>
      <c r="R42" s="104">
        <v>1</v>
      </c>
      <c r="S42" s="7">
        <f t="shared" si="6"/>
        <v>15</v>
      </c>
      <c r="T42" s="8">
        <f t="shared" si="7"/>
        <v>0</v>
      </c>
      <c r="U42" s="9">
        <f t="shared" si="8"/>
        <v>2</v>
      </c>
    </row>
    <row r="43" spans="1:21" s="6" customFormat="1" x14ac:dyDescent="0.25">
      <c r="A43" s="59">
        <f t="shared" si="1"/>
        <v>32</v>
      </c>
      <c r="B43" s="85" t="s">
        <v>62</v>
      </c>
      <c r="C43" s="59" t="s">
        <v>96</v>
      </c>
      <c r="D43" s="103">
        <v>1</v>
      </c>
      <c r="E43" s="37">
        <v>1</v>
      </c>
      <c r="F43" s="37">
        <v>1</v>
      </c>
      <c r="G43" s="3">
        <v>1</v>
      </c>
      <c r="H43" s="3">
        <v>1</v>
      </c>
      <c r="I43" s="3">
        <v>1</v>
      </c>
      <c r="J43" s="3">
        <v>1</v>
      </c>
      <c r="K43" s="37">
        <v>1</v>
      </c>
      <c r="L43" s="37">
        <v>1</v>
      </c>
      <c r="M43" s="37">
        <v>1</v>
      </c>
      <c r="N43" s="3">
        <v>1</v>
      </c>
      <c r="O43" s="37">
        <v>1</v>
      </c>
      <c r="P43" s="37">
        <v>1</v>
      </c>
      <c r="Q43" s="37">
        <v>1</v>
      </c>
      <c r="R43" s="104">
        <v>1</v>
      </c>
      <c r="S43" s="7">
        <f t="shared" si="6"/>
        <v>15</v>
      </c>
      <c r="T43" s="8">
        <f t="shared" si="7"/>
        <v>0</v>
      </c>
      <c r="U43" s="9">
        <f t="shared" si="8"/>
        <v>2</v>
      </c>
    </row>
    <row r="44" spans="1:21" x14ac:dyDescent="0.25">
      <c r="A44" s="59">
        <f t="shared" si="1"/>
        <v>33</v>
      </c>
      <c r="B44" s="85" t="s">
        <v>63</v>
      </c>
      <c r="C44" s="59" t="s">
        <v>97</v>
      </c>
      <c r="D44" s="103">
        <v>1</v>
      </c>
      <c r="E44" s="37">
        <v>1</v>
      </c>
      <c r="F44" s="37">
        <v>1</v>
      </c>
      <c r="G44" s="3">
        <v>1</v>
      </c>
      <c r="H44" s="3">
        <v>1</v>
      </c>
      <c r="I44" s="3">
        <v>1</v>
      </c>
      <c r="J44" s="3">
        <v>1</v>
      </c>
      <c r="K44" s="37">
        <v>1</v>
      </c>
      <c r="L44" s="37">
        <v>1</v>
      </c>
      <c r="M44" s="37">
        <v>1</v>
      </c>
      <c r="N44" s="3">
        <v>1</v>
      </c>
      <c r="O44" s="37">
        <v>1</v>
      </c>
      <c r="P44" s="37">
        <v>1</v>
      </c>
      <c r="Q44" s="37">
        <v>1</v>
      </c>
      <c r="R44" s="104">
        <v>1</v>
      </c>
      <c r="S44" s="7">
        <f t="shared" si="6"/>
        <v>15</v>
      </c>
      <c r="T44" s="8">
        <f t="shared" si="7"/>
        <v>0</v>
      </c>
      <c r="U44" s="9">
        <f t="shared" si="8"/>
        <v>2</v>
      </c>
    </row>
    <row r="45" spans="1:21" x14ac:dyDescent="0.25">
      <c r="A45" s="59">
        <f t="shared" si="1"/>
        <v>34</v>
      </c>
      <c r="B45" s="85" t="s">
        <v>64</v>
      </c>
      <c r="C45" s="59" t="s">
        <v>98</v>
      </c>
      <c r="D45" s="103">
        <v>1</v>
      </c>
      <c r="E45" s="37">
        <v>1</v>
      </c>
      <c r="F45" s="37">
        <v>1</v>
      </c>
      <c r="G45" s="3">
        <v>1</v>
      </c>
      <c r="H45" s="3">
        <v>1</v>
      </c>
      <c r="I45" s="3">
        <v>1</v>
      </c>
      <c r="J45" s="3">
        <v>1</v>
      </c>
      <c r="K45" s="37">
        <v>1</v>
      </c>
      <c r="L45" s="37">
        <v>1</v>
      </c>
      <c r="M45" s="37">
        <v>1</v>
      </c>
      <c r="N45" s="3">
        <v>1</v>
      </c>
      <c r="O45" s="37">
        <v>1</v>
      </c>
      <c r="P45" s="37">
        <v>1</v>
      </c>
      <c r="Q45" s="37">
        <v>1</v>
      </c>
      <c r="R45" s="104">
        <v>1</v>
      </c>
      <c r="S45" s="7">
        <f t="shared" si="6"/>
        <v>15</v>
      </c>
      <c r="T45" s="8">
        <f t="shared" si="7"/>
        <v>0</v>
      </c>
      <c r="U45" s="9">
        <f t="shared" si="8"/>
        <v>2</v>
      </c>
    </row>
    <row r="46" spans="1:21" x14ac:dyDescent="0.25">
      <c r="A46" s="59">
        <f t="shared" si="1"/>
        <v>35</v>
      </c>
      <c r="B46" s="85" t="s">
        <v>65</v>
      </c>
      <c r="C46" s="59" t="s">
        <v>99</v>
      </c>
      <c r="D46" s="103">
        <v>1</v>
      </c>
      <c r="E46" s="37">
        <v>1</v>
      </c>
      <c r="F46" s="37">
        <v>1</v>
      </c>
      <c r="G46" s="3">
        <v>1</v>
      </c>
      <c r="H46" s="3">
        <v>1</v>
      </c>
      <c r="I46" s="3">
        <v>1</v>
      </c>
      <c r="J46" s="3">
        <v>1</v>
      </c>
      <c r="K46" s="37">
        <v>1</v>
      </c>
      <c r="L46" s="37">
        <v>1</v>
      </c>
      <c r="M46" s="37">
        <v>1</v>
      </c>
      <c r="N46" s="3">
        <v>1</v>
      </c>
      <c r="O46" s="37">
        <v>1</v>
      </c>
      <c r="P46" s="37">
        <v>1</v>
      </c>
      <c r="Q46" s="37">
        <v>1</v>
      </c>
      <c r="R46" s="104">
        <v>1</v>
      </c>
      <c r="S46" s="7">
        <f t="shared" si="6"/>
        <v>15</v>
      </c>
      <c r="T46" s="8">
        <f t="shared" si="7"/>
        <v>0</v>
      </c>
      <c r="U46" s="9">
        <f t="shared" si="8"/>
        <v>2</v>
      </c>
    </row>
    <row r="47" spans="1:21" x14ac:dyDescent="0.25">
      <c r="A47" s="59">
        <f t="shared" si="1"/>
        <v>36</v>
      </c>
      <c r="B47" s="85" t="s">
        <v>66</v>
      </c>
      <c r="C47" s="59" t="s">
        <v>100</v>
      </c>
      <c r="D47" s="103">
        <v>1</v>
      </c>
      <c r="E47" s="37">
        <v>1</v>
      </c>
      <c r="F47" s="37">
        <v>1</v>
      </c>
      <c r="G47" s="3">
        <v>1</v>
      </c>
      <c r="H47" s="3">
        <v>1</v>
      </c>
      <c r="I47" s="3">
        <v>1</v>
      </c>
      <c r="J47" s="3">
        <v>1</v>
      </c>
      <c r="K47" s="37">
        <v>1</v>
      </c>
      <c r="L47" s="37">
        <v>1</v>
      </c>
      <c r="M47" s="37">
        <v>0</v>
      </c>
      <c r="N47" s="3">
        <v>1</v>
      </c>
      <c r="O47" s="37">
        <v>1</v>
      </c>
      <c r="P47" s="37">
        <v>1</v>
      </c>
      <c r="Q47" s="37">
        <v>1</v>
      </c>
      <c r="R47" s="104">
        <v>1</v>
      </c>
      <c r="S47" s="7">
        <f t="shared" si="6"/>
        <v>14</v>
      </c>
      <c r="T47" s="8">
        <f t="shared" si="7"/>
        <v>1</v>
      </c>
      <c r="U47" s="9">
        <f t="shared" si="8"/>
        <v>2</v>
      </c>
    </row>
    <row r="48" spans="1:21" x14ac:dyDescent="0.25">
      <c r="A48" s="59">
        <f t="shared" si="1"/>
        <v>37</v>
      </c>
      <c r="B48" s="85" t="s">
        <v>67</v>
      </c>
      <c r="C48" s="59" t="s">
        <v>101</v>
      </c>
      <c r="D48" s="103">
        <v>1</v>
      </c>
      <c r="E48" s="37">
        <v>1</v>
      </c>
      <c r="F48" s="37">
        <v>1</v>
      </c>
      <c r="G48" s="3">
        <v>1</v>
      </c>
      <c r="H48" s="3">
        <v>1</v>
      </c>
      <c r="I48" s="3">
        <v>1</v>
      </c>
      <c r="J48" s="3">
        <v>1</v>
      </c>
      <c r="K48" s="37">
        <v>1</v>
      </c>
      <c r="L48" s="37">
        <v>1</v>
      </c>
      <c r="M48" s="37">
        <v>1</v>
      </c>
      <c r="N48" s="3">
        <v>1</v>
      </c>
      <c r="O48" s="37">
        <v>0</v>
      </c>
      <c r="P48" s="37">
        <v>1</v>
      </c>
      <c r="Q48" s="37">
        <v>1</v>
      </c>
      <c r="R48" s="104">
        <v>1</v>
      </c>
      <c r="S48" s="7">
        <f t="shared" si="6"/>
        <v>14</v>
      </c>
      <c r="T48" s="8">
        <f t="shared" si="7"/>
        <v>1</v>
      </c>
      <c r="U48" s="9">
        <f t="shared" si="8"/>
        <v>2</v>
      </c>
    </row>
    <row r="49" spans="1:21" x14ac:dyDescent="0.25">
      <c r="A49" s="59">
        <f t="shared" si="1"/>
        <v>38</v>
      </c>
      <c r="B49" s="85" t="s">
        <v>68</v>
      </c>
      <c r="C49" s="59" t="s">
        <v>102</v>
      </c>
      <c r="D49" s="103">
        <v>1</v>
      </c>
      <c r="E49" s="37">
        <v>1</v>
      </c>
      <c r="F49" s="37">
        <v>1</v>
      </c>
      <c r="G49" s="3">
        <v>1</v>
      </c>
      <c r="H49" s="3">
        <v>1</v>
      </c>
      <c r="I49" s="3">
        <v>1</v>
      </c>
      <c r="J49" s="3">
        <v>1</v>
      </c>
      <c r="K49" s="37">
        <v>1</v>
      </c>
      <c r="L49" s="37">
        <v>1</v>
      </c>
      <c r="M49" s="37">
        <v>1</v>
      </c>
      <c r="N49" s="3">
        <v>1</v>
      </c>
      <c r="O49" s="37">
        <v>1</v>
      </c>
      <c r="P49" s="37">
        <v>1</v>
      </c>
      <c r="Q49" s="37">
        <v>1</v>
      </c>
      <c r="R49" s="104">
        <v>1</v>
      </c>
      <c r="S49" s="7">
        <f t="shared" si="6"/>
        <v>15</v>
      </c>
      <c r="T49" s="8">
        <f t="shared" si="7"/>
        <v>0</v>
      </c>
      <c r="U49" s="9">
        <f t="shared" si="8"/>
        <v>2</v>
      </c>
    </row>
    <row r="50" spans="1:21" x14ac:dyDescent="0.25">
      <c r="A50" s="59">
        <f t="shared" si="1"/>
        <v>39</v>
      </c>
      <c r="B50" s="85" t="s">
        <v>69</v>
      </c>
      <c r="C50" s="59" t="s">
        <v>103</v>
      </c>
      <c r="D50" s="103">
        <v>1</v>
      </c>
      <c r="E50" s="37">
        <v>1</v>
      </c>
      <c r="F50" s="37">
        <v>1</v>
      </c>
      <c r="G50" s="3">
        <v>1</v>
      </c>
      <c r="H50" s="3">
        <v>1</v>
      </c>
      <c r="I50" s="3">
        <v>1</v>
      </c>
      <c r="J50" s="3">
        <v>1</v>
      </c>
      <c r="K50" s="37">
        <v>0</v>
      </c>
      <c r="L50" s="37">
        <v>1</v>
      </c>
      <c r="M50" s="37">
        <v>1</v>
      </c>
      <c r="N50" s="3">
        <v>1</v>
      </c>
      <c r="O50" s="37">
        <v>0</v>
      </c>
      <c r="P50" s="37">
        <v>1</v>
      </c>
      <c r="Q50" s="37">
        <v>1</v>
      </c>
      <c r="R50" s="104">
        <v>1</v>
      </c>
      <c r="S50" s="7">
        <f t="shared" si="6"/>
        <v>13</v>
      </c>
      <c r="T50" s="8">
        <f t="shared" si="7"/>
        <v>2</v>
      </c>
      <c r="U50" s="9">
        <f t="shared" si="8"/>
        <v>1.5</v>
      </c>
    </row>
    <row r="51" spans="1:21" x14ac:dyDescent="0.25">
      <c r="A51" s="59">
        <f t="shared" si="1"/>
        <v>40</v>
      </c>
      <c r="B51" s="85" t="s">
        <v>70</v>
      </c>
      <c r="C51" s="59" t="s">
        <v>104</v>
      </c>
      <c r="D51" s="103">
        <v>1</v>
      </c>
      <c r="E51" s="37">
        <v>1</v>
      </c>
      <c r="F51" s="37">
        <v>1</v>
      </c>
      <c r="G51" s="37">
        <v>0</v>
      </c>
      <c r="H51" s="3">
        <v>1</v>
      </c>
      <c r="I51" s="3">
        <v>1</v>
      </c>
      <c r="J51" s="3">
        <v>1</v>
      </c>
      <c r="K51" s="37">
        <v>1</v>
      </c>
      <c r="L51" s="37">
        <v>1</v>
      </c>
      <c r="M51" s="37">
        <v>1</v>
      </c>
      <c r="N51" s="3">
        <v>1</v>
      </c>
      <c r="O51" s="37">
        <v>1</v>
      </c>
      <c r="P51" s="37">
        <v>1</v>
      </c>
      <c r="Q51" s="37">
        <v>1</v>
      </c>
      <c r="R51" s="104">
        <v>1</v>
      </c>
      <c r="S51" s="7">
        <f t="shared" si="6"/>
        <v>14</v>
      </c>
      <c r="T51" s="8">
        <f t="shared" si="7"/>
        <v>1</v>
      </c>
      <c r="U51" s="9">
        <f t="shared" si="8"/>
        <v>2</v>
      </c>
    </row>
    <row r="52" spans="1:21" x14ac:dyDescent="0.25">
      <c r="A52" s="59">
        <f t="shared" si="1"/>
        <v>41</v>
      </c>
      <c r="B52" s="85" t="s">
        <v>71</v>
      </c>
      <c r="C52" s="59" t="s">
        <v>105</v>
      </c>
      <c r="D52" s="103">
        <v>1</v>
      </c>
      <c r="E52" s="37">
        <v>1</v>
      </c>
      <c r="F52" s="37">
        <v>1</v>
      </c>
      <c r="G52" s="37">
        <v>1</v>
      </c>
      <c r="H52" s="3">
        <v>1</v>
      </c>
      <c r="I52" s="3">
        <v>1</v>
      </c>
      <c r="J52" s="3">
        <v>1</v>
      </c>
      <c r="K52" s="37">
        <v>1</v>
      </c>
      <c r="L52" s="37">
        <v>1</v>
      </c>
      <c r="M52" s="37">
        <v>0</v>
      </c>
      <c r="N52" s="3">
        <v>1</v>
      </c>
      <c r="O52" s="37">
        <v>1</v>
      </c>
      <c r="P52" s="37">
        <v>1</v>
      </c>
      <c r="Q52" s="37">
        <v>1</v>
      </c>
      <c r="R52" s="104">
        <v>1</v>
      </c>
      <c r="S52" s="7">
        <f t="shared" si="6"/>
        <v>14</v>
      </c>
      <c r="T52" s="8">
        <f t="shared" si="7"/>
        <v>1</v>
      </c>
      <c r="U52" s="9">
        <f t="shared" si="8"/>
        <v>2</v>
      </c>
    </row>
    <row r="53" spans="1:21" x14ac:dyDescent="0.25">
      <c r="A53" s="59">
        <f t="shared" si="1"/>
        <v>42</v>
      </c>
      <c r="B53" s="85" t="s">
        <v>72</v>
      </c>
      <c r="C53" s="59" t="s">
        <v>106</v>
      </c>
      <c r="D53" s="103">
        <v>1</v>
      </c>
      <c r="E53" s="37">
        <v>0</v>
      </c>
      <c r="F53" s="37">
        <v>1</v>
      </c>
      <c r="G53" s="37">
        <v>1</v>
      </c>
      <c r="H53" s="3">
        <v>1</v>
      </c>
      <c r="I53" s="3">
        <v>1</v>
      </c>
      <c r="J53" s="3">
        <v>1</v>
      </c>
      <c r="K53" s="37">
        <v>1</v>
      </c>
      <c r="L53" s="37">
        <v>1</v>
      </c>
      <c r="M53" s="37">
        <v>1</v>
      </c>
      <c r="N53" s="3">
        <v>1</v>
      </c>
      <c r="O53" s="37">
        <v>1</v>
      </c>
      <c r="P53" s="37">
        <v>1</v>
      </c>
      <c r="Q53" s="37">
        <v>0</v>
      </c>
      <c r="R53" s="104">
        <v>1</v>
      </c>
      <c r="S53" s="7">
        <f t="shared" si="6"/>
        <v>13</v>
      </c>
      <c r="T53" s="8">
        <f t="shared" si="7"/>
        <v>2</v>
      </c>
      <c r="U53" s="9">
        <f t="shared" si="8"/>
        <v>1.5</v>
      </c>
    </row>
    <row r="54" spans="1:21" x14ac:dyDescent="0.25">
      <c r="A54" s="59">
        <f t="shared" si="1"/>
        <v>43</v>
      </c>
      <c r="B54" s="85" t="s">
        <v>73</v>
      </c>
      <c r="C54" s="59" t="s">
        <v>107</v>
      </c>
      <c r="D54" s="103">
        <v>1</v>
      </c>
      <c r="E54" s="37">
        <v>1</v>
      </c>
      <c r="F54" s="37">
        <v>1</v>
      </c>
      <c r="G54" s="37">
        <v>1</v>
      </c>
      <c r="H54" s="3">
        <v>1</v>
      </c>
      <c r="I54" s="3">
        <v>1</v>
      </c>
      <c r="J54" s="3">
        <v>1</v>
      </c>
      <c r="K54" s="37">
        <v>1</v>
      </c>
      <c r="L54" s="37">
        <v>1</v>
      </c>
      <c r="M54" s="37">
        <v>1</v>
      </c>
      <c r="N54" s="3">
        <v>1</v>
      </c>
      <c r="O54" s="37">
        <v>1</v>
      </c>
      <c r="P54" s="37">
        <v>1</v>
      </c>
      <c r="Q54" s="37">
        <v>1</v>
      </c>
      <c r="R54" s="104">
        <v>1</v>
      </c>
      <c r="S54" s="7">
        <f t="shared" si="6"/>
        <v>15</v>
      </c>
      <c r="T54" s="8">
        <f t="shared" si="7"/>
        <v>0</v>
      </c>
      <c r="U54" s="9">
        <f t="shared" si="8"/>
        <v>2</v>
      </c>
    </row>
    <row r="55" spans="1:21" x14ac:dyDescent="0.25">
      <c r="A55" s="59">
        <f t="shared" si="1"/>
        <v>44</v>
      </c>
      <c r="B55" s="85" t="s">
        <v>74</v>
      </c>
      <c r="C55" s="59" t="s">
        <v>108</v>
      </c>
      <c r="D55" s="103">
        <v>1</v>
      </c>
      <c r="E55" s="37">
        <v>1</v>
      </c>
      <c r="F55" s="37">
        <v>1</v>
      </c>
      <c r="G55" s="37">
        <v>1</v>
      </c>
      <c r="H55" s="3">
        <v>1</v>
      </c>
      <c r="I55" s="3">
        <v>1</v>
      </c>
      <c r="J55" s="3">
        <v>1</v>
      </c>
      <c r="K55" s="37">
        <v>1</v>
      </c>
      <c r="L55" s="37">
        <v>1</v>
      </c>
      <c r="M55" s="37">
        <v>1</v>
      </c>
      <c r="N55" s="3">
        <v>1</v>
      </c>
      <c r="O55" s="37">
        <v>1</v>
      </c>
      <c r="P55" s="37">
        <v>1</v>
      </c>
      <c r="Q55" s="37">
        <v>1</v>
      </c>
      <c r="R55" s="104">
        <v>1</v>
      </c>
      <c r="S55" s="7">
        <f t="shared" si="6"/>
        <v>15</v>
      </c>
      <c r="T55" s="8">
        <f t="shared" si="7"/>
        <v>0</v>
      </c>
      <c r="U55" s="9">
        <f t="shared" si="8"/>
        <v>2</v>
      </c>
    </row>
    <row r="56" spans="1:21" x14ac:dyDescent="0.25">
      <c r="A56" s="59">
        <f t="shared" si="1"/>
        <v>45</v>
      </c>
      <c r="B56" s="85" t="s">
        <v>75</v>
      </c>
      <c r="C56" s="59" t="s">
        <v>109</v>
      </c>
      <c r="D56" s="103">
        <v>0</v>
      </c>
      <c r="E56" s="37">
        <v>1</v>
      </c>
      <c r="F56" s="37">
        <v>1</v>
      </c>
      <c r="G56" s="37">
        <v>0</v>
      </c>
      <c r="H56" s="3">
        <v>1</v>
      </c>
      <c r="I56" s="3">
        <v>0</v>
      </c>
      <c r="J56" s="3">
        <v>0</v>
      </c>
      <c r="K56" s="37">
        <v>1</v>
      </c>
      <c r="L56" s="37">
        <v>1</v>
      </c>
      <c r="M56" s="37">
        <v>1</v>
      </c>
      <c r="N56" s="3">
        <v>1</v>
      </c>
      <c r="O56" s="37">
        <v>1</v>
      </c>
      <c r="P56" s="37">
        <v>1</v>
      </c>
      <c r="Q56" s="37">
        <v>1</v>
      </c>
      <c r="R56" s="104">
        <v>0</v>
      </c>
      <c r="S56" s="7">
        <f t="shared" si="6"/>
        <v>10</v>
      </c>
      <c r="T56" s="8">
        <f t="shared" si="7"/>
        <v>5</v>
      </c>
      <c r="U56" s="9">
        <f t="shared" si="8"/>
        <v>0</v>
      </c>
    </row>
    <row r="57" spans="1:21" ht="16.3" thickBot="1" x14ac:dyDescent="0.3">
      <c r="A57" s="66">
        <f t="shared" si="1"/>
        <v>46</v>
      </c>
      <c r="B57" s="87" t="s">
        <v>76</v>
      </c>
      <c r="C57" s="66" t="s">
        <v>110</v>
      </c>
      <c r="D57" s="105">
        <v>1</v>
      </c>
      <c r="E57" s="75">
        <v>1</v>
      </c>
      <c r="F57" s="75">
        <v>1</v>
      </c>
      <c r="G57" s="75">
        <v>1</v>
      </c>
      <c r="H57" s="35">
        <v>0</v>
      </c>
      <c r="I57" s="35">
        <v>0</v>
      </c>
      <c r="J57" s="35">
        <v>0</v>
      </c>
      <c r="K57" s="75">
        <v>0</v>
      </c>
      <c r="L57" s="75">
        <v>0</v>
      </c>
      <c r="M57" s="75">
        <v>0</v>
      </c>
      <c r="N57" s="35">
        <v>0</v>
      </c>
      <c r="O57" s="75">
        <v>0</v>
      </c>
      <c r="P57" s="75">
        <v>0</v>
      </c>
      <c r="Q57" s="75">
        <v>0</v>
      </c>
      <c r="R57" s="106">
        <v>0</v>
      </c>
      <c r="S57" s="58">
        <f t="shared" si="6"/>
        <v>4</v>
      </c>
      <c r="T57" s="107">
        <f t="shared" si="7"/>
        <v>11</v>
      </c>
      <c r="U57" s="94" t="str">
        <f t="shared" si="8"/>
        <v>нема право</v>
      </c>
    </row>
  </sheetData>
  <sheetProtection algorithmName="SHA-512" hashValue="apqcxMafQcXOI+Zz45hGDGwguvq1r4DAJSvi/vbMtBx+pohsY0cGO4M4S4ECr7p+tUeEbr8FslZe3V4wsjK+DA==" saltValue="25O8fIPvdBt8Q51mYD2BSw==" spinCount="100000" sheet="1" objects="1" scenarios="1"/>
  <mergeCells count="7">
    <mergeCell ref="B9:B11"/>
    <mergeCell ref="A9:A11"/>
    <mergeCell ref="D9:R9"/>
    <mergeCell ref="U9:U11"/>
    <mergeCell ref="T9:T11"/>
    <mergeCell ref="S9:S11"/>
    <mergeCell ref="C9:C11"/>
  </mergeCells>
  <pageMargins left="0.70866141732283472" right="0.70866141732283472" top="0.68" bottom="0.15748031496062992" header="0.31496062992125984" footer="0.31496062992125984"/>
  <pageSetup paperSize="9" scale="58" fitToHeight="0" orientation="landscape" r:id="rId1"/>
  <ignoredErrors>
    <ignoredError sqref="C12:C23" twoDigitTextYear="1"/>
    <ignoredError sqref="E10:R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zoomScale="90" zoomScaleNormal="90" workbookViewId="0">
      <selection activeCell="J5" sqref="J5"/>
    </sheetView>
  </sheetViews>
  <sheetFormatPr defaultColWidth="9.125" defaultRowHeight="15.65" x14ac:dyDescent="0.25"/>
  <cols>
    <col min="1" max="1" width="8.625" style="1" customWidth="1"/>
    <col min="2" max="2" width="41.625" style="1" customWidth="1"/>
    <col min="3" max="3" width="8.625" style="1" customWidth="1"/>
    <col min="4" max="6" width="20.625" style="1" customWidth="1"/>
    <col min="7" max="7" width="14.125" style="1" customWidth="1"/>
    <col min="8" max="8" width="16.75" style="1" customWidth="1"/>
    <col min="9" max="9" width="12.875" style="1" customWidth="1"/>
    <col min="10" max="10" width="14.5" style="1" customWidth="1"/>
    <col min="11" max="11" width="15.625" style="1" customWidth="1"/>
    <col min="12" max="12" width="20.625" style="1" customWidth="1"/>
    <col min="13" max="16384" width="9.125" style="1"/>
  </cols>
  <sheetData>
    <row r="1" spans="1:12" x14ac:dyDescent="0.25">
      <c r="A1" s="1" t="s">
        <v>0</v>
      </c>
    </row>
    <row r="2" spans="1:12" x14ac:dyDescent="0.25">
      <c r="A2" s="1" t="s">
        <v>16</v>
      </c>
    </row>
    <row r="3" spans="1:12" x14ac:dyDescent="0.25">
      <c r="A3" s="1" t="s">
        <v>126</v>
      </c>
    </row>
    <row r="4" spans="1:12" s="19" customFormat="1" ht="30.1" customHeight="1" x14ac:dyDescent="0.25">
      <c r="C4" s="184" t="s">
        <v>124</v>
      </c>
      <c r="D4" s="184"/>
      <c r="E4" s="184"/>
      <c r="F4" s="184"/>
      <c r="G4" s="184"/>
      <c r="H4" s="184"/>
      <c r="I4" s="184"/>
      <c r="J4" s="184"/>
      <c r="K4" s="184"/>
    </row>
    <row r="5" spans="1:12" x14ac:dyDescent="0.25">
      <c r="A5" s="1" t="s">
        <v>125</v>
      </c>
    </row>
    <row r="6" spans="1:12" x14ac:dyDescent="0.25">
      <c r="A6" s="1" t="s">
        <v>21</v>
      </c>
    </row>
    <row r="8" spans="1:12" ht="9" customHeight="1" thickBot="1" x14ac:dyDescent="0.3"/>
    <row r="9" spans="1:12" ht="22.25" customHeight="1" x14ac:dyDescent="0.25">
      <c r="A9" s="179" t="s">
        <v>1</v>
      </c>
      <c r="B9" s="186" t="s">
        <v>2</v>
      </c>
      <c r="C9" s="186" t="s">
        <v>3</v>
      </c>
      <c r="D9" s="188" t="s">
        <v>184</v>
      </c>
      <c r="E9" s="189"/>
      <c r="F9" s="190" t="s">
        <v>183</v>
      </c>
      <c r="G9" s="179" t="s">
        <v>185</v>
      </c>
      <c r="H9" s="180"/>
      <c r="I9" s="181"/>
      <c r="J9" s="182" t="s">
        <v>178</v>
      </c>
      <c r="K9" s="183"/>
      <c r="L9" s="175" t="s">
        <v>179</v>
      </c>
    </row>
    <row r="10" spans="1:12" ht="29.4" customHeight="1" thickBot="1" x14ac:dyDescent="0.3">
      <c r="A10" s="185"/>
      <c r="B10" s="187"/>
      <c r="C10" s="187"/>
      <c r="D10" s="134" t="s">
        <v>8</v>
      </c>
      <c r="E10" s="135" t="s">
        <v>9</v>
      </c>
      <c r="F10" s="191"/>
      <c r="G10" s="136" t="s">
        <v>148</v>
      </c>
      <c r="H10" s="137" t="s">
        <v>10</v>
      </c>
      <c r="I10" s="145" t="s">
        <v>182</v>
      </c>
      <c r="J10" s="136" t="s">
        <v>148</v>
      </c>
      <c r="K10" s="145" t="s">
        <v>182</v>
      </c>
      <c r="L10" s="176"/>
    </row>
    <row r="11" spans="1:12" x14ac:dyDescent="0.25">
      <c r="A11" s="67">
        <v>1</v>
      </c>
      <c r="B11" s="84" t="s">
        <v>31</v>
      </c>
      <c r="C11" s="88" t="s">
        <v>111</v>
      </c>
      <c r="D11" s="125" t="str">
        <f>'МАТА - 18-19, ПРИС. ПРЕДАВАЊА'!U12</f>
        <v>нема право</v>
      </c>
      <c r="E11" s="126" t="str">
        <f>'МАТА - 18-19, ПРИС. ВЈЕЖБЕ'!U12</f>
        <v>нема право</v>
      </c>
      <c r="F11" s="127">
        <f>'МАТА - 18-19, ПРИС. ВЈЕЖБЕ'!AD12</f>
        <v>0</v>
      </c>
      <c r="G11" s="138" t="s">
        <v>149</v>
      </c>
      <c r="H11" s="139">
        <v>0</v>
      </c>
      <c r="I11" s="111">
        <f t="shared" ref="I11:I12" si="0">H11/100*25</f>
        <v>0</v>
      </c>
      <c r="J11" s="138" t="s">
        <v>149</v>
      </c>
      <c r="K11" s="114">
        <v>0</v>
      </c>
      <c r="L11" s="140" t="str">
        <f>IF(ISNUMBER(SEARCH("*нема право*",D11)),"нема право",D11+E11+F11+I11+K11)</f>
        <v>нема право</v>
      </c>
    </row>
    <row r="12" spans="1:12" x14ac:dyDescent="0.25">
      <c r="A12" s="68">
        <f>A11+1</f>
        <v>2</v>
      </c>
      <c r="B12" s="85" t="s">
        <v>32</v>
      </c>
      <c r="C12" s="89" t="s">
        <v>112</v>
      </c>
      <c r="D12" s="128" t="str">
        <f>'МАТА - 18-19, ПРИС. ПРЕДАВАЊА'!U13</f>
        <v>нема право</v>
      </c>
      <c r="E12" s="129" t="str">
        <f>'МАТА - 18-19, ПРИС. ВЈЕЖБЕ'!U13</f>
        <v>нема право</v>
      </c>
      <c r="F12" s="130">
        <f>'МАТА - 18-19, ПРИС. ВЈЕЖБЕ'!AD13</f>
        <v>0</v>
      </c>
      <c r="G12" s="110" t="s">
        <v>149</v>
      </c>
      <c r="H12" s="37">
        <v>0</v>
      </c>
      <c r="I12" s="112">
        <f t="shared" si="0"/>
        <v>0</v>
      </c>
      <c r="J12" s="110" t="s">
        <v>149</v>
      </c>
      <c r="K12" s="115">
        <v>0</v>
      </c>
      <c r="L12" s="141" t="str">
        <f t="shared" ref="L12:L56" si="1">IF(ISNUMBER(SEARCH("*нема право*",D12)),"нема право",D12+E12+F12+I12+K12)</f>
        <v>нема право</v>
      </c>
    </row>
    <row r="13" spans="1:12" x14ac:dyDescent="0.25">
      <c r="A13" s="68">
        <f t="shared" ref="A13:A56" si="2">A12+1</f>
        <v>3</v>
      </c>
      <c r="B13" s="85" t="s">
        <v>33</v>
      </c>
      <c r="C13" s="89" t="s">
        <v>113</v>
      </c>
      <c r="D13" s="128">
        <f>'МАТА - 18-19, ПРИС. ПРЕДАВАЊА'!U14</f>
        <v>2</v>
      </c>
      <c r="E13" s="129">
        <f>'МАТА - 18-19, ПРИС. ВЈЕЖБЕ'!U14</f>
        <v>2</v>
      </c>
      <c r="F13" s="130">
        <f>'МАТА - 18-19, ПРИС. ВЈЕЖБЕ'!AD14</f>
        <v>4</v>
      </c>
      <c r="G13" s="110" t="s">
        <v>150</v>
      </c>
      <c r="H13" s="37">
        <v>97</v>
      </c>
      <c r="I13" s="112">
        <f>H13/100*25*0.7</f>
        <v>16.974999999999998</v>
      </c>
      <c r="J13" s="110" t="s">
        <v>177</v>
      </c>
      <c r="K13" s="115">
        <v>5</v>
      </c>
      <c r="L13" s="142">
        <f t="shared" si="1"/>
        <v>29.974999999999998</v>
      </c>
    </row>
    <row r="14" spans="1:12" x14ac:dyDescent="0.25">
      <c r="A14" s="68">
        <f t="shared" si="2"/>
        <v>4</v>
      </c>
      <c r="B14" s="85" t="s">
        <v>34</v>
      </c>
      <c r="C14" s="89" t="s">
        <v>114</v>
      </c>
      <c r="D14" s="128">
        <f>'МАТА - 18-19, ПРИС. ПРЕДАВАЊА'!U15</f>
        <v>2</v>
      </c>
      <c r="E14" s="129">
        <f>'МАТА - 18-19, ПРИС. ВЈЕЖБЕ'!U15</f>
        <v>2</v>
      </c>
      <c r="F14" s="130">
        <f>'МАТА - 18-19, ПРИС. ВЈЕЖБЕ'!AD15</f>
        <v>5</v>
      </c>
      <c r="G14" s="110" t="s">
        <v>151</v>
      </c>
      <c r="H14" s="37">
        <v>100</v>
      </c>
      <c r="I14" s="112">
        <f>H14/100*25</f>
        <v>25</v>
      </c>
      <c r="J14" s="110" t="s">
        <v>177</v>
      </c>
      <c r="K14" s="115">
        <v>5</v>
      </c>
      <c r="L14" s="142">
        <f t="shared" si="1"/>
        <v>39</v>
      </c>
    </row>
    <row r="15" spans="1:12" x14ac:dyDescent="0.25">
      <c r="A15" s="68">
        <f t="shared" si="2"/>
        <v>5</v>
      </c>
      <c r="B15" s="85" t="s">
        <v>35</v>
      </c>
      <c r="C15" s="89" t="s">
        <v>115</v>
      </c>
      <c r="D15" s="128">
        <f>'МАТА - 18-19, ПРИС. ПРЕДАВАЊА'!U16</f>
        <v>1.5</v>
      </c>
      <c r="E15" s="129">
        <f>'МАТА - 18-19, ПРИС. ВЈЕЖБЕ'!U16</f>
        <v>1.5</v>
      </c>
      <c r="F15" s="130">
        <f>'МАТА - 18-19, ПРИС. ВЈЕЖБЕ'!AD16</f>
        <v>3</v>
      </c>
      <c r="G15" s="110" t="s">
        <v>152</v>
      </c>
      <c r="H15" s="37">
        <v>85</v>
      </c>
      <c r="I15" s="112">
        <f>H15/100*25*0.7</f>
        <v>14.874999999999998</v>
      </c>
      <c r="J15" s="110" t="s">
        <v>177</v>
      </c>
      <c r="K15" s="115">
        <v>5</v>
      </c>
      <c r="L15" s="142">
        <f t="shared" si="1"/>
        <v>25.875</v>
      </c>
    </row>
    <row r="16" spans="1:12" x14ac:dyDescent="0.25">
      <c r="A16" s="68">
        <f t="shared" si="2"/>
        <v>6</v>
      </c>
      <c r="B16" s="85" t="s">
        <v>36</v>
      </c>
      <c r="C16" s="89" t="s">
        <v>116</v>
      </c>
      <c r="D16" s="128">
        <f>'МАТА - 18-19, ПРИС. ПРЕДАВАЊА'!U17</f>
        <v>1.5</v>
      </c>
      <c r="E16" s="129">
        <f>'МАТА - 18-19, ПРИС. ВЈЕЖБЕ'!U17</f>
        <v>1.5</v>
      </c>
      <c r="F16" s="130">
        <f>'МАТА - 18-19, ПРИС. ВЈЕЖБЕ'!AD17</f>
        <v>2</v>
      </c>
      <c r="G16" s="110" t="s">
        <v>152</v>
      </c>
      <c r="H16" s="143">
        <v>85</v>
      </c>
      <c r="I16" s="112">
        <f t="shared" ref="I16:I56" si="3">H16/100*25</f>
        <v>21.25</v>
      </c>
      <c r="J16" s="110" t="s">
        <v>177</v>
      </c>
      <c r="K16" s="115">
        <v>5</v>
      </c>
      <c r="L16" s="142">
        <f t="shared" si="1"/>
        <v>31.25</v>
      </c>
    </row>
    <row r="17" spans="1:12" x14ac:dyDescent="0.25">
      <c r="A17" s="68">
        <f t="shared" si="2"/>
        <v>7</v>
      </c>
      <c r="B17" s="85" t="s">
        <v>37</v>
      </c>
      <c r="C17" s="89" t="s">
        <v>117</v>
      </c>
      <c r="D17" s="128">
        <f>'МАТА - 18-19, ПРИС. ПРЕДАВАЊА'!U18</f>
        <v>2</v>
      </c>
      <c r="E17" s="129">
        <f>'МАТА - 18-19, ПРИС. ВЈЕЖБЕ'!U18</f>
        <v>2</v>
      </c>
      <c r="F17" s="130">
        <f>'МАТА - 18-19, ПРИС. ВЈЕЖБЕ'!AD18</f>
        <v>2</v>
      </c>
      <c r="G17" s="110" t="s">
        <v>153</v>
      </c>
      <c r="H17" s="37">
        <v>91</v>
      </c>
      <c r="I17" s="112">
        <f>H17/100*25*0.7</f>
        <v>15.924999999999999</v>
      </c>
      <c r="J17" s="110" t="s">
        <v>173</v>
      </c>
      <c r="K17" s="115">
        <v>3.5</v>
      </c>
      <c r="L17" s="142">
        <f t="shared" si="1"/>
        <v>25.424999999999997</v>
      </c>
    </row>
    <row r="18" spans="1:12" x14ac:dyDescent="0.25">
      <c r="A18" s="68">
        <f t="shared" si="2"/>
        <v>8</v>
      </c>
      <c r="B18" s="85" t="s">
        <v>38</v>
      </c>
      <c r="C18" s="89" t="s">
        <v>118</v>
      </c>
      <c r="D18" s="128">
        <f>'МАТА - 18-19, ПРИС. ПРЕДАВАЊА'!U19</f>
        <v>2</v>
      </c>
      <c r="E18" s="129">
        <f>'МАТА - 18-19, ПРИС. ВЈЕЖБЕ'!U19</f>
        <v>2</v>
      </c>
      <c r="F18" s="130">
        <f>'МАТА - 18-19, ПРИС. ВЈЕЖБЕ'!AD19</f>
        <v>3</v>
      </c>
      <c r="G18" s="110" t="s">
        <v>154</v>
      </c>
      <c r="H18" s="37">
        <v>92</v>
      </c>
      <c r="I18" s="112">
        <f>H18/100*25*0.65</f>
        <v>14.950000000000001</v>
      </c>
      <c r="J18" s="110" t="s">
        <v>173</v>
      </c>
      <c r="K18" s="115">
        <v>3.5</v>
      </c>
      <c r="L18" s="142">
        <f t="shared" si="1"/>
        <v>25.450000000000003</v>
      </c>
    </row>
    <row r="19" spans="1:12" x14ac:dyDescent="0.25">
      <c r="A19" s="68">
        <f t="shared" si="2"/>
        <v>9</v>
      </c>
      <c r="B19" s="85" t="s">
        <v>39</v>
      </c>
      <c r="C19" s="89" t="s">
        <v>119</v>
      </c>
      <c r="D19" s="128" t="str">
        <f>'МАТА - 18-19, ПРИС. ПРЕДАВАЊА'!U20</f>
        <v>нема право</v>
      </c>
      <c r="E19" s="129" t="str">
        <f>'МАТА - 18-19, ПРИС. ВЈЕЖБЕ'!U20</f>
        <v>нема право</v>
      </c>
      <c r="F19" s="130">
        <f>'МАТА - 18-19, ПРИС. ВЈЕЖБЕ'!AD20</f>
        <v>0</v>
      </c>
      <c r="G19" s="110" t="s">
        <v>149</v>
      </c>
      <c r="H19" s="37">
        <v>0</v>
      </c>
      <c r="I19" s="112">
        <f t="shared" si="3"/>
        <v>0</v>
      </c>
      <c r="J19" s="110" t="s">
        <v>149</v>
      </c>
      <c r="K19" s="115">
        <v>0</v>
      </c>
      <c r="L19" s="141" t="str">
        <f t="shared" si="1"/>
        <v>нема право</v>
      </c>
    </row>
    <row r="20" spans="1:12" x14ac:dyDescent="0.25">
      <c r="A20" s="68">
        <f t="shared" si="2"/>
        <v>10</v>
      </c>
      <c r="B20" s="85" t="s">
        <v>40</v>
      </c>
      <c r="C20" s="89" t="s">
        <v>120</v>
      </c>
      <c r="D20" s="128">
        <f>'МАТА - 18-19, ПРИС. ПРЕДАВАЊА'!U21</f>
        <v>2</v>
      </c>
      <c r="E20" s="129">
        <f>'МАТА - 18-19, ПРИС. ВЈЕЖБЕ'!U21</f>
        <v>2</v>
      </c>
      <c r="F20" s="130">
        <f>'МАТА - 18-19, ПРИС. ВЈЕЖБЕ'!AD21</f>
        <v>3</v>
      </c>
      <c r="G20" s="110" t="s">
        <v>155</v>
      </c>
      <c r="H20" s="37">
        <v>87</v>
      </c>
      <c r="I20" s="112">
        <f t="shared" si="3"/>
        <v>21.75</v>
      </c>
      <c r="J20" s="110" t="s">
        <v>173</v>
      </c>
      <c r="K20" s="115">
        <v>3.5</v>
      </c>
      <c r="L20" s="142">
        <f t="shared" si="1"/>
        <v>32.25</v>
      </c>
    </row>
    <row r="21" spans="1:12" x14ac:dyDescent="0.25">
      <c r="A21" s="68">
        <f t="shared" si="2"/>
        <v>11</v>
      </c>
      <c r="B21" s="85" t="s">
        <v>41</v>
      </c>
      <c r="C21" s="89" t="s">
        <v>121</v>
      </c>
      <c r="D21" s="128">
        <f>'МАТА - 18-19, ПРИС. ПРЕДАВАЊА'!U22</f>
        <v>2</v>
      </c>
      <c r="E21" s="129">
        <f>'МАТА - 18-19, ПРИС. ВЈЕЖБЕ'!U22</f>
        <v>2</v>
      </c>
      <c r="F21" s="130">
        <f>'МАТА - 18-19, ПРИС. ВЈЕЖБЕ'!AD22</f>
        <v>3</v>
      </c>
      <c r="G21" s="110" t="s">
        <v>155</v>
      </c>
      <c r="H21" s="37">
        <v>87</v>
      </c>
      <c r="I21" s="112">
        <f t="shared" si="3"/>
        <v>21.75</v>
      </c>
      <c r="J21" s="110" t="s">
        <v>173</v>
      </c>
      <c r="K21" s="115">
        <v>3.5</v>
      </c>
      <c r="L21" s="142">
        <f t="shared" si="1"/>
        <v>32.25</v>
      </c>
    </row>
    <row r="22" spans="1:12" x14ac:dyDescent="0.25">
      <c r="A22" s="68">
        <f t="shared" si="2"/>
        <v>12</v>
      </c>
      <c r="B22" s="85" t="s">
        <v>42</v>
      </c>
      <c r="C22" s="89" t="s">
        <v>122</v>
      </c>
      <c r="D22" s="128" t="str">
        <f>'МАТА - 18-19, ПРИС. ПРЕДАВАЊА'!U23</f>
        <v>нема право</v>
      </c>
      <c r="E22" s="129" t="str">
        <f>'МАТА - 18-19, ПРИС. ВЈЕЖБЕ'!U23</f>
        <v>нема право</v>
      </c>
      <c r="F22" s="130">
        <f>'МАТА - 18-19, ПРИС. ВЈЕЖБЕ'!AD23</f>
        <v>0</v>
      </c>
      <c r="G22" s="110" t="s">
        <v>149</v>
      </c>
      <c r="H22" s="37">
        <v>0</v>
      </c>
      <c r="I22" s="112">
        <f t="shared" si="3"/>
        <v>0</v>
      </c>
      <c r="J22" s="110" t="s">
        <v>149</v>
      </c>
      <c r="K22" s="115">
        <v>0</v>
      </c>
      <c r="L22" s="141" t="str">
        <f t="shared" si="1"/>
        <v>нема право</v>
      </c>
    </row>
    <row r="23" spans="1:12" x14ac:dyDescent="0.25">
      <c r="A23" s="68">
        <f t="shared" si="2"/>
        <v>13</v>
      </c>
      <c r="B23" s="85" t="s">
        <v>43</v>
      </c>
      <c r="C23" s="59" t="s">
        <v>77</v>
      </c>
      <c r="D23" s="128">
        <f>'МАТА - 18-19, ПРИС. ПРЕДАВАЊА'!U24</f>
        <v>2</v>
      </c>
      <c r="E23" s="129">
        <f>'МАТА - 18-19, ПРИС. ВЈЕЖБЕ'!U24</f>
        <v>2</v>
      </c>
      <c r="F23" s="130">
        <f>'МАТА - 18-19, ПРИС. ВЈЕЖБЕ'!AD24</f>
        <v>4</v>
      </c>
      <c r="G23" s="110" t="s">
        <v>156</v>
      </c>
      <c r="H23" s="37">
        <v>77</v>
      </c>
      <c r="I23" s="112">
        <f t="shared" si="3"/>
        <v>19.25</v>
      </c>
      <c r="J23" s="110" t="s">
        <v>172</v>
      </c>
      <c r="K23" s="115">
        <v>2.8</v>
      </c>
      <c r="L23" s="142">
        <f t="shared" si="1"/>
        <v>30.05</v>
      </c>
    </row>
    <row r="24" spans="1:12" x14ac:dyDescent="0.25">
      <c r="A24" s="68">
        <f t="shared" si="2"/>
        <v>14</v>
      </c>
      <c r="B24" s="85" t="s">
        <v>44</v>
      </c>
      <c r="C24" s="59" t="s">
        <v>78</v>
      </c>
      <c r="D24" s="128">
        <f>'МАТА - 18-19, ПРИС. ПРЕДАВАЊА'!U25</f>
        <v>2</v>
      </c>
      <c r="E24" s="129">
        <f>'МАТА - 18-19, ПРИС. ВЈЕЖБЕ'!U25</f>
        <v>2</v>
      </c>
      <c r="F24" s="130">
        <f>'МАТА - 18-19, ПРИС. ВЈЕЖБЕ'!AD25</f>
        <v>6</v>
      </c>
      <c r="G24" s="110" t="s">
        <v>153</v>
      </c>
      <c r="H24" s="37">
        <v>91</v>
      </c>
      <c r="I24" s="112">
        <f>H24/100*25*0.7</f>
        <v>15.924999999999999</v>
      </c>
      <c r="J24" s="110" t="s">
        <v>173</v>
      </c>
      <c r="K24" s="115">
        <v>3.5</v>
      </c>
      <c r="L24" s="142">
        <f t="shared" si="1"/>
        <v>29.424999999999997</v>
      </c>
    </row>
    <row r="25" spans="1:12" x14ac:dyDescent="0.25">
      <c r="A25" s="68">
        <f t="shared" si="2"/>
        <v>15</v>
      </c>
      <c r="B25" s="85" t="s">
        <v>45</v>
      </c>
      <c r="C25" s="59" t="s">
        <v>79</v>
      </c>
      <c r="D25" s="128">
        <f>'МАТА - 18-19, ПРИС. ПРЕДАВАЊА'!U26</f>
        <v>2</v>
      </c>
      <c r="E25" s="129">
        <f>'МАТА - 18-19, ПРИС. ВЈЕЖБЕ'!U26</f>
        <v>2</v>
      </c>
      <c r="F25" s="130">
        <f>'МАТА - 18-19, ПРИС. ВЈЕЖБЕ'!AD26</f>
        <v>4</v>
      </c>
      <c r="G25" s="110" t="s">
        <v>157</v>
      </c>
      <c r="H25" s="37">
        <v>95</v>
      </c>
      <c r="I25" s="112">
        <f>H25/100*25*0.7</f>
        <v>16.625</v>
      </c>
      <c r="J25" s="110" t="s">
        <v>172</v>
      </c>
      <c r="K25" s="115">
        <v>2.8</v>
      </c>
      <c r="L25" s="142">
        <f t="shared" si="1"/>
        <v>27.425000000000001</v>
      </c>
    </row>
    <row r="26" spans="1:12" x14ac:dyDescent="0.25">
      <c r="A26" s="68">
        <f t="shared" si="2"/>
        <v>16</v>
      </c>
      <c r="B26" s="85" t="s">
        <v>46</v>
      </c>
      <c r="C26" s="59" t="s">
        <v>80</v>
      </c>
      <c r="D26" s="128">
        <f>'МАТА - 18-19, ПРИС. ПРЕДАВАЊА'!U27</f>
        <v>1.5</v>
      </c>
      <c r="E26" s="129">
        <f>'МАТА - 18-19, ПРИС. ВЈЕЖБЕ'!U27</f>
        <v>1.5</v>
      </c>
      <c r="F26" s="130">
        <f>'МАТА - 18-19, ПРИС. ВЈЕЖБЕ'!AD27</f>
        <v>3</v>
      </c>
      <c r="G26" s="110" t="s">
        <v>161</v>
      </c>
      <c r="H26" s="37">
        <v>75</v>
      </c>
      <c r="I26" s="112">
        <f t="shared" si="3"/>
        <v>18.75</v>
      </c>
      <c r="J26" s="110" t="s">
        <v>172</v>
      </c>
      <c r="K26" s="115">
        <v>2.8</v>
      </c>
      <c r="L26" s="142">
        <f t="shared" si="1"/>
        <v>27.55</v>
      </c>
    </row>
    <row r="27" spans="1:12" x14ac:dyDescent="0.25">
      <c r="A27" s="68">
        <f t="shared" si="2"/>
        <v>17</v>
      </c>
      <c r="B27" s="85" t="s">
        <v>47</v>
      </c>
      <c r="C27" s="59" t="s">
        <v>81</v>
      </c>
      <c r="D27" s="128">
        <f>'МАТА - 18-19, ПРИС. ПРЕДАВАЊА'!U28</f>
        <v>1.5</v>
      </c>
      <c r="E27" s="129">
        <f>'МАТА - 18-19, ПРИС. ВЈЕЖБЕ'!U28</f>
        <v>0.5</v>
      </c>
      <c r="F27" s="130">
        <f>'МАТА - 18-19, ПРИС. ВЈЕЖБЕ'!AD28</f>
        <v>3</v>
      </c>
      <c r="G27" s="110" t="s">
        <v>164</v>
      </c>
      <c r="H27" s="37">
        <v>54</v>
      </c>
      <c r="I27" s="112">
        <f>H27/100*25*0.7</f>
        <v>9.4499999999999993</v>
      </c>
      <c r="J27" s="110" t="s">
        <v>171</v>
      </c>
      <c r="K27" s="115">
        <v>1.8</v>
      </c>
      <c r="L27" s="142">
        <f t="shared" si="1"/>
        <v>16.25</v>
      </c>
    </row>
    <row r="28" spans="1:12" x14ac:dyDescent="0.25">
      <c r="A28" s="68">
        <f t="shared" si="2"/>
        <v>18</v>
      </c>
      <c r="B28" s="85" t="s">
        <v>48</v>
      </c>
      <c r="C28" s="59" t="s">
        <v>82</v>
      </c>
      <c r="D28" s="128">
        <f>'МАТА - 18-19, ПРИС. ПРЕДАВАЊА'!U29</f>
        <v>2</v>
      </c>
      <c r="E28" s="129">
        <f>'МАТА - 18-19, ПРИС. ВЈЕЖБЕ'!U29</f>
        <v>2</v>
      </c>
      <c r="F28" s="130">
        <f>'МАТА - 18-19, ПРИС. ВЈЕЖБЕ'!AD29</f>
        <v>4</v>
      </c>
      <c r="G28" s="110" t="s">
        <v>163</v>
      </c>
      <c r="H28" s="37">
        <v>58</v>
      </c>
      <c r="I28" s="112">
        <f t="shared" si="3"/>
        <v>14.499999999999998</v>
      </c>
      <c r="J28" s="110" t="s">
        <v>171</v>
      </c>
      <c r="K28" s="115">
        <v>1.8</v>
      </c>
      <c r="L28" s="142">
        <f t="shared" si="1"/>
        <v>24.3</v>
      </c>
    </row>
    <row r="29" spans="1:12" x14ac:dyDescent="0.25">
      <c r="A29" s="68">
        <f t="shared" si="2"/>
        <v>19</v>
      </c>
      <c r="B29" s="85" t="s">
        <v>49</v>
      </c>
      <c r="C29" s="59" t="s">
        <v>83</v>
      </c>
      <c r="D29" s="128">
        <f>'МАТА - 18-19, ПРИС. ПРЕДАВАЊА'!U30</f>
        <v>2</v>
      </c>
      <c r="E29" s="129">
        <f>'МАТА - 18-19, ПРИС. ВЈЕЖБЕ'!U30</f>
        <v>1.5</v>
      </c>
      <c r="F29" s="130">
        <f>'МАТА - 18-19, ПРИС. ВЈЕЖБЕ'!AD30</f>
        <v>3</v>
      </c>
      <c r="G29" s="110" t="s">
        <v>164</v>
      </c>
      <c r="H29" s="37">
        <v>54</v>
      </c>
      <c r="I29" s="112">
        <f>H29/100*25*0.7</f>
        <v>9.4499999999999993</v>
      </c>
      <c r="J29" s="110" t="s">
        <v>171</v>
      </c>
      <c r="K29" s="115">
        <v>1.8</v>
      </c>
      <c r="L29" s="142">
        <f t="shared" si="1"/>
        <v>17.75</v>
      </c>
    </row>
    <row r="30" spans="1:12" x14ac:dyDescent="0.25">
      <c r="A30" s="68">
        <f t="shared" si="2"/>
        <v>20</v>
      </c>
      <c r="B30" s="85" t="s">
        <v>50</v>
      </c>
      <c r="C30" s="59" t="s">
        <v>84</v>
      </c>
      <c r="D30" s="128">
        <f>'МАТА - 18-19, ПРИС. ПРЕДАВАЊА'!U31</f>
        <v>2</v>
      </c>
      <c r="E30" s="129">
        <f>'МАТА - 18-19, ПРИС. ВЈЕЖБЕ'!U31</f>
        <v>2</v>
      </c>
      <c r="F30" s="130">
        <f>'МАТА - 18-19, ПРИС. ВЈЕЖБЕ'!AD31</f>
        <v>3</v>
      </c>
      <c r="G30" s="110" t="s">
        <v>166</v>
      </c>
      <c r="H30" s="37">
        <v>96</v>
      </c>
      <c r="I30" s="112">
        <f t="shared" si="3"/>
        <v>24</v>
      </c>
      <c r="J30" s="110" t="s">
        <v>171</v>
      </c>
      <c r="K30" s="115">
        <v>1.8</v>
      </c>
      <c r="L30" s="142">
        <f t="shared" si="1"/>
        <v>32.799999999999997</v>
      </c>
    </row>
    <row r="31" spans="1:12" x14ac:dyDescent="0.25">
      <c r="A31" s="68">
        <f t="shared" si="2"/>
        <v>21</v>
      </c>
      <c r="B31" s="85" t="s">
        <v>51</v>
      </c>
      <c r="C31" s="59" t="s">
        <v>85</v>
      </c>
      <c r="D31" s="128">
        <f>'МАТА - 18-19, ПРИС. ПРЕДАВАЊА'!U32</f>
        <v>2</v>
      </c>
      <c r="E31" s="129">
        <f>'МАТА - 18-19, ПРИС. ВЈЕЖБЕ'!U32</f>
        <v>1.5</v>
      </c>
      <c r="F31" s="130">
        <f>'МАТА - 18-19, ПРИС. ВЈЕЖБЕ'!AD32</f>
        <v>5</v>
      </c>
      <c r="G31" s="110" t="s">
        <v>160</v>
      </c>
      <c r="H31" s="37">
        <v>95</v>
      </c>
      <c r="I31" s="112">
        <f>H31/100*25*0.65</f>
        <v>15.4375</v>
      </c>
      <c r="J31" s="110" t="s">
        <v>176</v>
      </c>
      <c r="K31" s="115">
        <v>3.6</v>
      </c>
      <c r="L31" s="142">
        <f t="shared" si="1"/>
        <v>27.537500000000001</v>
      </c>
    </row>
    <row r="32" spans="1:12" x14ac:dyDescent="0.25">
      <c r="A32" s="68">
        <f t="shared" si="2"/>
        <v>22</v>
      </c>
      <c r="B32" s="85" t="s">
        <v>52</v>
      </c>
      <c r="C32" s="59" t="s">
        <v>86</v>
      </c>
      <c r="D32" s="128">
        <f>'МАТА - 18-19, ПРИС. ПРЕДАВАЊА'!U33</f>
        <v>2</v>
      </c>
      <c r="E32" s="129">
        <f>'МАТА - 18-19, ПРИС. ВЈЕЖБЕ'!U33</f>
        <v>1</v>
      </c>
      <c r="F32" s="130">
        <f>'МАТА - 18-19, ПРИС. ВЈЕЖБЕ'!AD33</f>
        <v>3</v>
      </c>
      <c r="G32" s="110" t="s">
        <v>167</v>
      </c>
      <c r="H32" s="37">
        <v>70</v>
      </c>
      <c r="I32" s="112">
        <f>H32/100*25*0.7</f>
        <v>12.25</v>
      </c>
      <c r="J32" s="110" t="s">
        <v>176</v>
      </c>
      <c r="K32" s="115">
        <v>3.6</v>
      </c>
      <c r="L32" s="142">
        <f t="shared" si="1"/>
        <v>21.85</v>
      </c>
    </row>
    <row r="33" spans="1:12" x14ac:dyDescent="0.25">
      <c r="A33" s="68">
        <f t="shared" si="2"/>
        <v>23</v>
      </c>
      <c r="B33" s="85" t="s">
        <v>53</v>
      </c>
      <c r="C33" s="59" t="s">
        <v>87</v>
      </c>
      <c r="D33" s="128">
        <f>'МАТА - 18-19, ПРИС. ПРЕДАВАЊА'!U34</f>
        <v>2</v>
      </c>
      <c r="E33" s="129">
        <f>'МАТА - 18-19, ПРИС. ВЈЕЖБЕ'!U34</f>
        <v>2</v>
      </c>
      <c r="F33" s="130">
        <f>'МАТА - 18-19, ПРИС. ВЈЕЖБЕ'!AD34</f>
        <v>3</v>
      </c>
      <c r="G33" s="110" t="s">
        <v>156</v>
      </c>
      <c r="H33" s="37">
        <v>77</v>
      </c>
      <c r="I33" s="112">
        <f t="shared" si="3"/>
        <v>19.25</v>
      </c>
      <c r="J33" s="110" t="s">
        <v>172</v>
      </c>
      <c r="K33" s="115">
        <v>2.8</v>
      </c>
      <c r="L33" s="142">
        <f t="shared" si="1"/>
        <v>29.05</v>
      </c>
    </row>
    <row r="34" spans="1:12" x14ac:dyDescent="0.25">
      <c r="A34" s="68">
        <f t="shared" si="2"/>
        <v>24</v>
      </c>
      <c r="B34" s="85" t="s">
        <v>54</v>
      </c>
      <c r="C34" s="59" t="s">
        <v>88</v>
      </c>
      <c r="D34" s="128">
        <f>'МАТА - 18-19, ПРИС. ПРЕДАВАЊА'!U35</f>
        <v>2</v>
      </c>
      <c r="E34" s="129">
        <f>'МАТА - 18-19, ПРИС. ВЈЕЖБЕ'!U35</f>
        <v>1</v>
      </c>
      <c r="F34" s="130">
        <f>'МАТА - 18-19, ПРИС. ВЈЕЖБЕ'!AD35</f>
        <v>4</v>
      </c>
      <c r="G34" s="110" t="s">
        <v>159</v>
      </c>
      <c r="H34" s="37">
        <v>78</v>
      </c>
      <c r="I34" s="112">
        <f t="shared" si="3"/>
        <v>19.5</v>
      </c>
      <c r="J34" s="110" t="s">
        <v>176</v>
      </c>
      <c r="K34" s="115">
        <v>3.6</v>
      </c>
      <c r="L34" s="142">
        <f t="shared" si="1"/>
        <v>30.1</v>
      </c>
    </row>
    <row r="35" spans="1:12" x14ac:dyDescent="0.25">
      <c r="A35" s="68">
        <f t="shared" si="2"/>
        <v>25</v>
      </c>
      <c r="B35" s="85" t="s">
        <v>55</v>
      </c>
      <c r="C35" s="59" t="s">
        <v>89</v>
      </c>
      <c r="D35" s="128">
        <f>'МАТА - 18-19, ПРИС. ПРЕДАВАЊА'!U36</f>
        <v>2</v>
      </c>
      <c r="E35" s="129">
        <f>'МАТА - 18-19, ПРИС. ВЈЕЖБЕ'!U36</f>
        <v>2</v>
      </c>
      <c r="F35" s="130">
        <f>'МАТА - 18-19, ПРИС. ВЈЕЖБЕ'!AD36</f>
        <v>3</v>
      </c>
      <c r="G35" s="110" t="s">
        <v>150</v>
      </c>
      <c r="H35" s="37">
        <v>97</v>
      </c>
      <c r="I35" s="112">
        <f>H35/100*25*0.7</f>
        <v>16.974999999999998</v>
      </c>
      <c r="J35" s="110" t="s">
        <v>177</v>
      </c>
      <c r="K35" s="115">
        <v>5</v>
      </c>
      <c r="L35" s="142">
        <f t="shared" si="1"/>
        <v>28.974999999999998</v>
      </c>
    </row>
    <row r="36" spans="1:12" s="23" customFormat="1" x14ac:dyDescent="0.25">
      <c r="A36" s="68">
        <f t="shared" si="2"/>
        <v>26</v>
      </c>
      <c r="B36" s="85" t="s">
        <v>56</v>
      </c>
      <c r="C36" s="59" t="s">
        <v>90</v>
      </c>
      <c r="D36" s="128">
        <f>'МАТА - 18-19, ПРИС. ПРЕДАВАЊА'!U37</f>
        <v>2</v>
      </c>
      <c r="E36" s="129">
        <f>'МАТА - 18-19, ПРИС. ВЈЕЖБЕ'!U37</f>
        <v>1.5</v>
      </c>
      <c r="F36" s="130">
        <f>'МАТА - 18-19, ПРИС. ВЈЕЖБЕ'!AD37</f>
        <v>3</v>
      </c>
      <c r="G36" s="110" t="s">
        <v>167</v>
      </c>
      <c r="H36" s="37">
        <v>74</v>
      </c>
      <c r="I36" s="112">
        <f>H36/100*25*0.7</f>
        <v>12.95</v>
      </c>
      <c r="J36" s="110" t="s">
        <v>176</v>
      </c>
      <c r="K36" s="115">
        <v>3.6</v>
      </c>
      <c r="L36" s="142">
        <f t="shared" si="1"/>
        <v>23.05</v>
      </c>
    </row>
    <row r="37" spans="1:12" x14ac:dyDescent="0.25">
      <c r="A37" s="68">
        <f t="shared" si="2"/>
        <v>27</v>
      </c>
      <c r="B37" s="85" t="s">
        <v>57</v>
      </c>
      <c r="C37" s="59" t="s">
        <v>91</v>
      </c>
      <c r="D37" s="128">
        <f>'МАТА - 18-19, ПРИС. ПРЕДАВАЊА'!U38</f>
        <v>2</v>
      </c>
      <c r="E37" s="129">
        <f>'МАТА - 18-19, ПРИС. ВЈЕЖБЕ'!U38</f>
        <v>2</v>
      </c>
      <c r="F37" s="130">
        <f>'МАТА - 18-19, ПРИС. ВЈЕЖБЕ'!AD38</f>
        <v>2</v>
      </c>
      <c r="G37" s="110" t="s">
        <v>159</v>
      </c>
      <c r="H37" s="37">
        <v>78</v>
      </c>
      <c r="I37" s="112">
        <f t="shared" si="3"/>
        <v>19.5</v>
      </c>
      <c r="J37" s="110" t="s">
        <v>176</v>
      </c>
      <c r="K37" s="115">
        <v>3.6</v>
      </c>
      <c r="L37" s="142">
        <f t="shared" si="1"/>
        <v>29.1</v>
      </c>
    </row>
    <row r="38" spans="1:12" x14ac:dyDescent="0.25">
      <c r="A38" s="68">
        <f t="shared" si="2"/>
        <v>28</v>
      </c>
      <c r="B38" s="86" t="s">
        <v>58</v>
      </c>
      <c r="C38" s="59" t="s">
        <v>92</v>
      </c>
      <c r="D38" s="128">
        <f>'МАТА - 18-19, ПРИС. ПРЕДАВАЊА'!U39</f>
        <v>2</v>
      </c>
      <c r="E38" s="129">
        <f>'МАТА - 18-19, ПРИС. ВЈЕЖБЕ'!U39</f>
        <v>2</v>
      </c>
      <c r="F38" s="130">
        <f>'МАТА - 18-19, ПРИС. ВЈЕЖБЕ'!AD39</f>
        <v>3</v>
      </c>
      <c r="G38" s="110" t="s">
        <v>157</v>
      </c>
      <c r="H38" s="37">
        <v>95</v>
      </c>
      <c r="I38" s="112">
        <f>H38/100*25*0.7</f>
        <v>16.625</v>
      </c>
      <c r="J38" s="110" t="s">
        <v>172</v>
      </c>
      <c r="K38" s="115">
        <v>2.8</v>
      </c>
      <c r="L38" s="142">
        <f t="shared" si="1"/>
        <v>26.425000000000001</v>
      </c>
    </row>
    <row r="39" spans="1:12" x14ac:dyDescent="0.25">
      <c r="A39" s="68">
        <f t="shared" si="2"/>
        <v>29</v>
      </c>
      <c r="B39" s="86" t="s">
        <v>59</v>
      </c>
      <c r="C39" s="59" t="s">
        <v>93</v>
      </c>
      <c r="D39" s="128">
        <f>'МАТА - 18-19, ПРИС. ПРЕДАВАЊА'!U40</f>
        <v>2</v>
      </c>
      <c r="E39" s="129">
        <f>'МАТА - 18-19, ПРИС. ВЈЕЖБЕ'!U40</f>
        <v>2</v>
      </c>
      <c r="F39" s="130">
        <f>'МАТА - 18-19, ПРИС. ВЈЕЖБЕ'!AD40</f>
        <v>3</v>
      </c>
      <c r="G39" s="110" t="s">
        <v>166</v>
      </c>
      <c r="H39" s="37">
        <v>96</v>
      </c>
      <c r="I39" s="112">
        <f t="shared" si="3"/>
        <v>24</v>
      </c>
      <c r="J39" s="110" t="s">
        <v>171</v>
      </c>
      <c r="K39" s="115">
        <v>1.8</v>
      </c>
      <c r="L39" s="142">
        <f t="shared" si="1"/>
        <v>32.799999999999997</v>
      </c>
    </row>
    <row r="40" spans="1:12" x14ac:dyDescent="0.25">
      <c r="A40" s="68">
        <f t="shared" si="2"/>
        <v>30</v>
      </c>
      <c r="B40" s="86" t="s">
        <v>60</v>
      </c>
      <c r="C40" s="59" t="s">
        <v>94</v>
      </c>
      <c r="D40" s="128">
        <f>'МАТА - 18-19, ПРИС. ПРЕДАВАЊА'!U41</f>
        <v>2</v>
      </c>
      <c r="E40" s="129">
        <f>'МАТА - 18-19, ПРИС. ВЈЕЖБЕ'!U41</f>
        <v>2</v>
      </c>
      <c r="F40" s="130">
        <f>'МАТА - 18-19, ПРИС. ВЈЕЖБЕ'!AD41</f>
        <v>3</v>
      </c>
      <c r="G40" s="110" t="s">
        <v>161</v>
      </c>
      <c r="H40" s="37">
        <v>75</v>
      </c>
      <c r="I40" s="112">
        <f t="shared" si="3"/>
        <v>18.75</v>
      </c>
      <c r="J40" s="110" t="s">
        <v>172</v>
      </c>
      <c r="K40" s="115">
        <v>2.8</v>
      </c>
      <c r="L40" s="142">
        <f t="shared" si="1"/>
        <v>28.55</v>
      </c>
    </row>
    <row r="41" spans="1:12" x14ac:dyDescent="0.25">
      <c r="A41" s="68">
        <f t="shared" si="2"/>
        <v>31</v>
      </c>
      <c r="B41" s="85" t="s">
        <v>61</v>
      </c>
      <c r="C41" s="59" t="s">
        <v>95</v>
      </c>
      <c r="D41" s="128">
        <f>'МАТА - 18-19, ПРИС. ПРЕДАВАЊА'!U42</f>
        <v>2</v>
      </c>
      <c r="E41" s="129">
        <f>'МАТА - 18-19, ПРИС. ВЈЕЖБЕ'!U42</f>
        <v>2</v>
      </c>
      <c r="F41" s="130">
        <f>'МАТА - 18-19, ПРИС. ВЈЕЖБЕ'!AD42</f>
        <v>4</v>
      </c>
      <c r="G41" s="110" t="s">
        <v>168</v>
      </c>
      <c r="H41" s="37">
        <v>82</v>
      </c>
      <c r="I41" s="112">
        <f t="shared" si="3"/>
        <v>20.5</v>
      </c>
      <c r="J41" s="110" t="s">
        <v>175</v>
      </c>
      <c r="K41" s="115">
        <v>3.4</v>
      </c>
      <c r="L41" s="142">
        <f t="shared" si="1"/>
        <v>31.9</v>
      </c>
    </row>
    <row r="42" spans="1:12" x14ac:dyDescent="0.25">
      <c r="A42" s="68">
        <f t="shared" si="2"/>
        <v>32</v>
      </c>
      <c r="B42" s="85" t="s">
        <v>62</v>
      </c>
      <c r="C42" s="59" t="s">
        <v>96</v>
      </c>
      <c r="D42" s="128">
        <f>'МАТА - 18-19, ПРИС. ПРЕДАВАЊА'!U43</f>
        <v>2</v>
      </c>
      <c r="E42" s="129">
        <f>'МАТА - 18-19, ПРИС. ВЈЕЖБЕ'!U43</f>
        <v>0.5</v>
      </c>
      <c r="F42" s="130">
        <f>'МАТА - 18-19, ПРИС. ВЈЕЖБЕ'!AD43</f>
        <v>2</v>
      </c>
      <c r="G42" s="110" t="s">
        <v>170</v>
      </c>
      <c r="H42" s="37">
        <v>50</v>
      </c>
      <c r="I42" s="112">
        <f>H42/100*25*0.7</f>
        <v>8.75</v>
      </c>
      <c r="J42" s="110" t="s">
        <v>174</v>
      </c>
      <c r="K42" s="115">
        <v>3</v>
      </c>
      <c r="L42" s="142">
        <f t="shared" si="1"/>
        <v>16.25</v>
      </c>
    </row>
    <row r="43" spans="1:12" x14ac:dyDescent="0.25">
      <c r="A43" s="68">
        <f t="shared" si="2"/>
        <v>33</v>
      </c>
      <c r="B43" s="85" t="s">
        <v>63</v>
      </c>
      <c r="C43" s="59" t="s">
        <v>97</v>
      </c>
      <c r="D43" s="128">
        <f>'МАТА - 18-19, ПРИС. ПРЕДАВАЊА'!U44</f>
        <v>2</v>
      </c>
      <c r="E43" s="129">
        <f>'МАТА - 18-19, ПРИС. ВЈЕЖБЕ'!U44</f>
        <v>0.5</v>
      </c>
      <c r="F43" s="130">
        <f>'МАТА - 18-19, ПРИС. ВЈЕЖБЕ'!AD44</f>
        <v>4</v>
      </c>
      <c r="G43" s="110" t="s">
        <v>162</v>
      </c>
      <c r="H43" s="37">
        <v>62</v>
      </c>
      <c r="I43" s="112">
        <f t="shared" si="3"/>
        <v>15.5</v>
      </c>
      <c r="J43" s="110" t="s">
        <v>175</v>
      </c>
      <c r="K43" s="115">
        <v>3.4</v>
      </c>
      <c r="L43" s="142">
        <f t="shared" si="1"/>
        <v>25.4</v>
      </c>
    </row>
    <row r="44" spans="1:12" x14ac:dyDescent="0.25">
      <c r="A44" s="68">
        <f t="shared" si="2"/>
        <v>34</v>
      </c>
      <c r="B44" s="85" t="s">
        <v>64</v>
      </c>
      <c r="C44" s="59" t="s">
        <v>98</v>
      </c>
      <c r="D44" s="128">
        <f>'МАТА - 18-19, ПРИС. ПРЕДАВАЊА'!U45</f>
        <v>2</v>
      </c>
      <c r="E44" s="129">
        <f>'МАТА - 18-19, ПРИС. ВЈЕЖБЕ'!U45</f>
        <v>2</v>
      </c>
      <c r="F44" s="130">
        <f>'МАТА - 18-19, ПРИС. ВЈЕЖБЕ'!AD45</f>
        <v>3</v>
      </c>
      <c r="G44" s="110" t="s">
        <v>169</v>
      </c>
      <c r="H44" s="37">
        <v>61</v>
      </c>
      <c r="I44" s="112">
        <f>H44/100*25*0.8</f>
        <v>12.200000000000001</v>
      </c>
      <c r="J44" s="110" t="s">
        <v>174</v>
      </c>
      <c r="K44" s="115">
        <v>3</v>
      </c>
      <c r="L44" s="142">
        <f t="shared" si="1"/>
        <v>22.200000000000003</v>
      </c>
    </row>
    <row r="45" spans="1:12" x14ac:dyDescent="0.25">
      <c r="A45" s="68">
        <f t="shared" si="2"/>
        <v>35</v>
      </c>
      <c r="B45" s="85" t="s">
        <v>65</v>
      </c>
      <c r="C45" s="59" t="s">
        <v>99</v>
      </c>
      <c r="D45" s="128">
        <f>'МАТА - 18-19, ПРИС. ПРЕДАВАЊА'!U46</f>
        <v>2</v>
      </c>
      <c r="E45" s="129">
        <f>'МАТА - 18-19, ПРИС. ВЈЕЖБЕ'!U46</f>
        <v>2</v>
      </c>
      <c r="F45" s="130">
        <f>'МАТА - 18-19, ПРИС. ВЈЕЖБЕ'!AD46</f>
        <v>3</v>
      </c>
      <c r="G45" s="110" t="s">
        <v>160</v>
      </c>
      <c r="H45" s="37">
        <v>95</v>
      </c>
      <c r="I45" s="112">
        <f>H45/100*25*0.65</f>
        <v>15.4375</v>
      </c>
      <c r="J45" s="110" t="s">
        <v>176</v>
      </c>
      <c r="K45" s="115">
        <v>3.6</v>
      </c>
      <c r="L45" s="142">
        <f t="shared" si="1"/>
        <v>26.037500000000001</v>
      </c>
    </row>
    <row r="46" spans="1:12" x14ac:dyDescent="0.25">
      <c r="A46" s="68">
        <f t="shared" si="2"/>
        <v>36</v>
      </c>
      <c r="B46" s="85" t="s">
        <v>66</v>
      </c>
      <c r="C46" s="59" t="s">
        <v>100</v>
      </c>
      <c r="D46" s="128">
        <f>'МАТА - 18-19, ПРИС. ПРЕДАВАЊА'!U47</f>
        <v>2</v>
      </c>
      <c r="E46" s="129">
        <f>'МАТА - 18-19, ПРИС. ВЈЕЖБЕ'!U47</f>
        <v>2</v>
      </c>
      <c r="F46" s="130">
        <f>'МАТА - 18-19, ПРИС. ВЈЕЖБЕ'!AD47</f>
        <v>2</v>
      </c>
      <c r="G46" s="110" t="s">
        <v>162</v>
      </c>
      <c r="H46" s="37">
        <v>62</v>
      </c>
      <c r="I46" s="112">
        <f t="shared" si="3"/>
        <v>15.5</v>
      </c>
      <c r="J46" s="110" t="s">
        <v>175</v>
      </c>
      <c r="K46" s="115">
        <v>3.4</v>
      </c>
      <c r="L46" s="142">
        <f t="shared" si="1"/>
        <v>24.9</v>
      </c>
    </row>
    <row r="47" spans="1:12" x14ac:dyDescent="0.25">
      <c r="A47" s="68">
        <f t="shared" si="2"/>
        <v>37</v>
      </c>
      <c r="B47" s="85" t="s">
        <v>67</v>
      </c>
      <c r="C47" s="59" t="s">
        <v>101</v>
      </c>
      <c r="D47" s="128">
        <f>'МАТА - 18-19, ПРИС. ПРЕДАВАЊА'!U48</f>
        <v>2</v>
      </c>
      <c r="E47" s="129">
        <f>'МАТА - 18-19, ПРИС. ВЈЕЖБЕ'!U48</f>
        <v>1.5</v>
      </c>
      <c r="F47" s="130">
        <f>'МАТА - 18-19, ПРИС. ВЈЕЖБЕ'!AD48</f>
        <v>5</v>
      </c>
      <c r="G47" s="110" t="s">
        <v>168</v>
      </c>
      <c r="H47" s="37">
        <v>82</v>
      </c>
      <c r="I47" s="112">
        <f t="shared" si="3"/>
        <v>20.5</v>
      </c>
      <c r="J47" s="110" t="s">
        <v>175</v>
      </c>
      <c r="K47" s="115">
        <v>3.4</v>
      </c>
      <c r="L47" s="142">
        <f t="shared" si="1"/>
        <v>32.4</v>
      </c>
    </row>
    <row r="48" spans="1:12" x14ac:dyDescent="0.25">
      <c r="A48" s="68">
        <f t="shared" si="2"/>
        <v>38</v>
      </c>
      <c r="B48" s="85" t="s">
        <v>68</v>
      </c>
      <c r="C48" s="59" t="s">
        <v>102</v>
      </c>
      <c r="D48" s="128">
        <f>'МАТА - 18-19, ПРИС. ПРЕДАВАЊА'!U49</f>
        <v>2</v>
      </c>
      <c r="E48" s="129">
        <f>'МАТА - 18-19, ПРИС. ВЈЕЖБЕ'!U49</f>
        <v>2</v>
      </c>
      <c r="F48" s="130">
        <f>'МАТА - 18-19, ПРИС. ВЈЕЖБЕ'!AD49</f>
        <v>3</v>
      </c>
      <c r="G48" s="110" t="s">
        <v>154</v>
      </c>
      <c r="H48" s="37">
        <v>92</v>
      </c>
      <c r="I48" s="112">
        <f>H48/100*25*0.65</f>
        <v>14.950000000000001</v>
      </c>
      <c r="J48" s="110" t="s">
        <v>173</v>
      </c>
      <c r="K48" s="115">
        <v>3.5</v>
      </c>
      <c r="L48" s="142">
        <f t="shared" si="1"/>
        <v>25.450000000000003</v>
      </c>
    </row>
    <row r="49" spans="1:33" x14ac:dyDescent="0.25">
      <c r="A49" s="68">
        <f t="shared" si="2"/>
        <v>39</v>
      </c>
      <c r="B49" s="85" t="s">
        <v>69</v>
      </c>
      <c r="C49" s="59" t="s">
        <v>103</v>
      </c>
      <c r="D49" s="128">
        <f>'МАТА - 18-19, ПРИС. ПРЕДАВАЊА'!U50</f>
        <v>1.5</v>
      </c>
      <c r="E49" s="129">
        <f>'МАТА - 18-19, ПРИС. ВЈЕЖБЕ'!U50</f>
        <v>1</v>
      </c>
      <c r="F49" s="130">
        <f>'МАТА - 18-19, ПРИС. ВЈЕЖБЕ'!AD50</f>
        <v>4</v>
      </c>
      <c r="G49" s="110" t="s">
        <v>170</v>
      </c>
      <c r="H49" s="143">
        <v>50</v>
      </c>
      <c r="I49" s="112">
        <f>H49/100*25*0.7</f>
        <v>8.75</v>
      </c>
      <c r="J49" s="110" t="s">
        <v>174</v>
      </c>
      <c r="K49" s="115">
        <v>3</v>
      </c>
      <c r="L49" s="142">
        <f t="shared" si="1"/>
        <v>18.25</v>
      </c>
    </row>
    <row r="50" spans="1:33" x14ac:dyDescent="0.25">
      <c r="A50" s="68">
        <f t="shared" si="2"/>
        <v>40</v>
      </c>
      <c r="B50" s="85" t="s">
        <v>70</v>
      </c>
      <c r="C50" s="59" t="s">
        <v>104</v>
      </c>
      <c r="D50" s="128">
        <f>'МАТА - 18-19, ПРИС. ПРЕДАВАЊА'!U51</f>
        <v>2</v>
      </c>
      <c r="E50" s="129">
        <f>'МАТА - 18-19, ПРИС. ВЈЕЖБЕ'!U51</f>
        <v>2</v>
      </c>
      <c r="F50" s="130">
        <f>'МАТА - 18-19, ПРИС. ВЈЕЖБЕ'!AD51</f>
        <v>3</v>
      </c>
      <c r="G50" s="110" t="s">
        <v>151</v>
      </c>
      <c r="H50" s="37">
        <v>100</v>
      </c>
      <c r="I50" s="112">
        <f t="shared" si="3"/>
        <v>25</v>
      </c>
      <c r="J50" s="110" t="s">
        <v>177</v>
      </c>
      <c r="K50" s="115">
        <v>5</v>
      </c>
      <c r="L50" s="142">
        <f t="shared" si="1"/>
        <v>37</v>
      </c>
    </row>
    <row r="51" spans="1:33" ht="17" customHeight="1" x14ac:dyDescent="0.25">
      <c r="A51" s="68">
        <f t="shared" si="2"/>
        <v>41</v>
      </c>
      <c r="B51" s="85" t="s">
        <v>71</v>
      </c>
      <c r="C51" s="59" t="s">
        <v>105</v>
      </c>
      <c r="D51" s="128">
        <f>'МАТА - 18-19, ПРИС. ПРЕДАВАЊА'!U52</f>
        <v>2</v>
      </c>
      <c r="E51" s="129">
        <f>'МАТА - 18-19, ПРИС. ВЈЕЖБЕ'!U52</f>
        <v>1.5</v>
      </c>
      <c r="F51" s="130">
        <f>'МАТА - 18-19, ПРИС. ВЈЕЖБЕ'!AD52</f>
        <v>4</v>
      </c>
      <c r="G51" s="110" t="s">
        <v>158</v>
      </c>
      <c r="H51" s="37">
        <v>62</v>
      </c>
      <c r="I51" s="112">
        <f>H51/100*25*0.65</f>
        <v>10.075000000000001</v>
      </c>
      <c r="J51" s="110" t="s">
        <v>175</v>
      </c>
      <c r="K51" s="115">
        <v>3.4</v>
      </c>
      <c r="L51" s="142">
        <f t="shared" si="1"/>
        <v>20.975000000000001</v>
      </c>
    </row>
    <row r="52" spans="1:33" x14ac:dyDescent="0.25">
      <c r="A52" s="68">
        <f t="shared" si="2"/>
        <v>42</v>
      </c>
      <c r="B52" s="85" t="s">
        <v>72</v>
      </c>
      <c r="C52" s="59" t="s">
        <v>106</v>
      </c>
      <c r="D52" s="128">
        <f>'МАТА - 18-19, ПРИС. ПРЕДАВАЊА'!U53</f>
        <v>1.5</v>
      </c>
      <c r="E52" s="129">
        <f>'МАТА - 18-19, ПРИС. ВЈЕЖБЕ'!U53</f>
        <v>1</v>
      </c>
      <c r="F52" s="130">
        <f>'МАТА - 18-19, ПРИС. ВЈЕЖБЕ'!AD53</f>
        <v>4</v>
      </c>
      <c r="G52" s="110" t="s">
        <v>163</v>
      </c>
      <c r="H52" s="37">
        <v>58</v>
      </c>
      <c r="I52" s="112">
        <f t="shared" si="3"/>
        <v>14.499999999999998</v>
      </c>
      <c r="J52" s="110" t="s">
        <v>171</v>
      </c>
      <c r="K52" s="115">
        <v>1.8</v>
      </c>
      <c r="L52" s="142">
        <f t="shared" si="1"/>
        <v>22.8</v>
      </c>
    </row>
    <row r="53" spans="1:33" x14ac:dyDescent="0.25">
      <c r="A53" s="68">
        <f t="shared" si="2"/>
        <v>43</v>
      </c>
      <c r="B53" s="85" t="s">
        <v>73</v>
      </c>
      <c r="C53" s="59" t="s">
        <v>107</v>
      </c>
      <c r="D53" s="128">
        <f>'МАТА - 18-19, ПРИС. ПРЕДАВАЊА'!U54</f>
        <v>2</v>
      </c>
      <c r="E53" s="129">
        <f>'МАТА - 18-19, ПРИС. ВЈЕЖБЕ'!U54</f>
        <v>2</v>
      </c>
      <c r="F53" s="130">
        <f>'МАТА - 18-19, ПРИС. ВЈЕЖБЕ'!AD54</f>
        <v>3</v>
      </c>
      <c r="G53" s="110" t="s">
        <v>158</v>
      </c>
      <c r="H53" s="37">
        <v>62</v>
      </c>
      <c r="I53" s="112">
        <f>H53/100*25*0.65</f>
        <v>10.075000000000001</v>
      </c>
      <c r="J53" s="110" t="s">
        <v>175</v>
      </c>
      <c r="K53" s="115">
        <v>3.4</v>
      </c>
      <c r="L53" s="142">
        <f t="shared" si="1"/>
        <v>20.475000000000001</v>
      </c>
    </row>
    <row r="54" spans="1:33" x14ac:dyDescent="0.25">
      <c r="A54" s="68">
        <f t="shared" si="2"/>
        <v>44</v>
      </c>
      <c r="B54" s="85" t="s">
        <v>74</v>
      </c>
      <c r="C54" s="59" t="s">
        <v>108</v>
      </c>
      <c r="D54" s="128">
        <f>'МАТА - 18-19, ПРИС. ПРЕДАВАЊА'!U55</f>
        <v>2</v>
      </c>
      <c r="E54" s="129">
        <f>'МАТА - 18-19, ПРИС. ВЈЕЖБЕ'!U55</f>
        <v>2</v>
      </c>
      <c r="F54" s="130">
        <f>'МАТА - 18-19, ПРИС. ВЈЕЖБЕ'!AD55</f>
        <v>5</v>
      </c>
      <c r="G54" s="110" t="s">
        <v>169</v>
      </c>
      <c r="H54" s="37">
        <v>61</v>
      </c>
      <c r="I54" s="112">
        <f>H54/100*25*0.8</f>
        <v>12.200000000000001</v>
      </c>
      <c r="J54" s="110" t="s">
        <v>174</v>
      </c>
      <c r="K54" s="115">
        <v>3</v>
      </c>
      <c r="L54" s="142">
        <f t="shared" si="1"/>
        <v>24.200000000000003</v>
      </c>
    </row>
    <row r="55" spans="1:33" x14ac:dyDescent="0.25">
      <c r="A55" s="68">
        <f t="shared" si="2"/>
        <v>45</v>
      </c>
      <c r="B55" s="85" t="s">
        <v>75</v>
      </c>
      <c r="C55" s="59" t="s">
        <v>109</v>
      </c>
      <c r="D55" s="128">
        <f>'МАТА - 18-19, ПРИС. ПРЕДАВАЊА'!U56</f>
        <v>0</v>
      </c>
      <c r="E55" s="129">
        <f>'МАТА - 18-19, ПРИС. ВЈЕЖБЕ'!U56</f>
        <v>0</v>
      </c>
      <c r="F55" s="130">
        <f>'МАТА - 18-19, ПРИС. ВЈЕЖБЕ'!AD56</f>
        <v>0</v>
      </c>
      <c r="G55" s="110" t="s">
        <v>165</v>
      </c>
      <c r="H55" s="37">
        <v>65</v>
      </c>
      <c r="I55" s="112">
        <f t="shared" si="3"/>
        <v>16.25</v>
      </c>
      <c r="J55" s="110" t="s">
        <v>174</v>
      </c>
      <c r="K55" s="115">
        <v>3</v>
      </c>
      <c r="L55" s="142">
        <f t="shared" si="1"/>
        <v>19.25</v>
      </c>
    </row>
    <row r="56" spans="1:33" ht="16.3" thickBot="1" x14ac:dyDescent="0.3">
      <c r="A56" s="43">
        <f t="shared" si="2"/>
        <v>46</v>
      </c>
      <c r="B56" s="87" t="s">
        <v>76</v>
      </c>
      <c r="C56" s="66" t="s">
        <v>110</v>
      </c>
      <c r="D56" s="131" t="str">
        <f>'МАТА - 18-19, ПРИС. ПРЕДАВАЊА'!U57</f>
        <v>нема право</v>
      </c>
      <c r="E56" s="132" t="str">
        <f>'МАТА - 18-19, ПРИС. ВЈЕЖБЕ'!U57</f>
        <v>нема право</v>
      </c>
      <c r="F56" s="133">
        <f>'МАТА - 18-19, ПРИС. ВЈЕЖБЕ'!AD57</f>
        <v>0</v>
      </c>
      <c r="G56" s="117" t="s">
        <v>165</v>
      </c>
      <c r="H56" s="75">
        <v>0</v>
      </c>
      <c r="I56" s="113">
        <f t="shared" si="3"/>
        <v>0</v>
      </c>
      <c r="J56" s="117" t="s">
        <v>174</v>
      </c>
      <c r="K56" s="116">
        <v>3</v>
      </c>
      <c r="L56" s="144" t="str">
        <f t="shared" si="1"/>
        <v>нема право</v>
      </c>
    </row>
    <row r="59" spans="1:33" s="23" customFormat="1" x14ac:dyDescent="0.25">
      <c r="A59" s="4"/>
      <c r="B59" s="18" t="s">
        <v>142</v>
      </c>
      <c r="C59" s="17"/>
      <c r="D59" s="4"/>
      <c r="E59" s="4"/>
      <c r="F59" s="4"/>
      <c r="G59" s="4"/>
      <c r="H59" s="4"/>
      <c r="I59" s="6"/>
      <c r="J59" s="6"/>
      <c r="K59" s="21"/>
      <c r="L59" s="22"/>
    </row>
    <row r="60" spans="1:33" s="23" customFormat="1" ht="16.3" x14ac:dyDescent="0.25">
      <c r="A60" s="20"/>
      <c r="B60" s="5"/>
      <c r="C60" s="34"/>
      <c r="D60" s="177"/>
      <c r="E60" s="178"/>
      <c r="F60" s="4"/>
      <c r="G60" s="4"/>
      <c r="H60" s="4"/>
      <c r="I60" s="6"/>
      <c r="J60" s="6"/>
      <c r="K60" s="21"/>
      <c r="L60" s="22"/>
    </row>
    <row r="61" spans="1:33" s="23" customFormat="1" x14ac:dyDescent="0.25">
      <c r="A61" s="20"/>
      <c r="B61" s="16"/>
      <c r="C61" s="17"/>
      <c r="D61" s="4"/>
      <c r="E61" s="4"/>
      <c r="F61" s="4"/>
      <c r="G61" s="4"/>
      <c r="H61" s="4"/>
      <c r="I61" s="6"/>
      <c r="J61" s="6"/>
      <c r="K61" s="21"/>
      <c r="L61" s="22"/>
    </row>
    <row r="63" spans="1:33" ht="16.3" thickBot="1" x14ac:dyDescent="0.3"/>
    <row r="64" spans="1:33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31"/>
      <c r="W64" s="14"/>
      <c r="X64" s="6"/>
      <c r="Y64" s="6"/>
      <c r="Z64" s="6"/>
      <c r="AA64" s="6"/>
      <c r="AB64" s="6"/>
      <c r="AC64" s="6"/>
      <c r="AD64" s="6"/>
      <c r="AE64" s="6"/>
      <c r="AF64" s="6"/>
      <c r="AG64" s="10"/>
    </row>
    <row r="65" spans="1:33" x14ac:dyDescent="0.25">
      <c r="A65" s="162" t="s">
        <v>11</v>
      </c>
      <c r="B65" s="163"/>
      <c r="C65" s="26"/>
      <c r="D65" s="26"/>
      <c r="E65" s="26"/>
      <c r="F65" s="26"/>
      <c r="G65" s="26"/>
      <c r="H65" s="26"/>
      <c r="I65" s="26"/>
      <c r="J65" s="26"/>
      <c r="K65" s="32"/>
      <c r="W65" s="14"/>
      <c r="X65" s="6"/>
      <c r="Y65" s="6"/>
      <c r="Z65" s="6"/>
      <c r="AA65" s="6"/>
      <c r="AB65" s="6"/>
      <c r="AC65" s="6"/>
      <c r="AD65" s="6"/>
      <c r="AE65" s="6"/>
      <c r="AF65" s="6"/>
      <c r="AG65" s="10"/>
    </row>
    <row r="66" spans="1:33" x14ac:dyDescent="0.25">
      <c r="A66" s="155" t="s">
        <v>143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7"/>
      <c r="W66" s="14"/>
      <c r="X66" s="6"/>
      <c r="Y66" s="6"/>
      <c r="Z66" s="6"/>
      <c r="AA66" s="6"/>
      <c r="AB66" s="6"/>
      <c r="AC66" s="6"/>
      <c r="AD66" s="6"/>
      <c r="AE66" s="6"/>
      <c r="AF66" s="6"/>
      <c r="AG66" s="10"/>
    </row>
    <row r="67" spans="1:33" x14ac:dyDescent="0.25">
      <c r="A67" s="155" t="s">
        <v>144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7"/>
      <c r="W67" s="14"/>
      <c r="X67" s="6"/>
      <c r="Y67" s="6"/>
      <c r="Z67" s="6"/>
      <c r="AA67" s="6"/>
      <c r="AB67" s="6"/>
      <c r="AC67" s="6"/>
      <c r="AD67" s="6"/>
      <c r="AE67" s="6"/>
      <c r="AF67" s="6"/>
      <c r="AG67" s="10"/>
    </row>
    <row r="68" spans="1:33" x14ac:dyDescent="0.25">
      <c r="A68" s="155" t="s">
        <v>19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7"/>
      <c r="W68" s="15"/>
      <c r="X68" s="15"/>
      <c r="Y68" s="6"/>
      <c r="Z68" s="6"/>
      <c r="AA68" s="6"/>
      <c r="AB68" s="6"/>
      <c r="AC68" s="6"/>
      <c r="AD68" s="6"/>
      <c r="AE68" s="6"/>
      <c r="AF68" s="6"/>
      <c r="AG68" s="10"/>
    </row>
    <row r="69" spans="1:33" x14ac:dyDescent="0.25">
      <c r="A69" s="27"/>
      <c r="B69" s="26"/>
      <c r="C69" s="26"/>
      <c r="D69" s="26"/>
      <c r="E69" s="26"/>
      <c r="F69" s="26"/>
      <c r="G69" s="26"/>
      <c r="H69" s="26"/>
      <c r="I69" s="26"/>
      <c r="J69" s="26"/>
      <c r="K69" s="32"/>
      <c r="W69" s="14"/>
      <c r="X69" s="6"/>
      <c r="Y69" s="6"/>
      <c r="Z69" s="6"/>
      <c r="AA69" s="6"/>
      <c r="AB69" s="6"/>
      <c r="AC69" s="6"/>
      <c r="AD69" s="6"/>
      <c r="AE69" s="6"/>
      <c r="AF69" s="6"/>
      <c r="AG69" s="10"/>
    </row>
    <row r="70" spans="1:33" x14ac:dyDescent="0.25">
      <c r="A70" s="162" t="s">
        <v>14</v>
      </c>
      <c r="B70" s="163"/>
      <c r="C70" s="26"/>
      <c r="D70" s="26"/>
      <c r="E70" s="26"/>
      <c r="F70" s="26"/>
      <c r="G70" s="26"/>
      <c r="H70" s="26"/>
      <c r="I70" s="26"/>
      <c r="J70" s="26"/>
      <c r="K70" s="32"/>
      <c r="W70" s="14"/>
      <c r="X70" s="6"/>
      <c r="Y70" s="6"/>
      <c r="Z70" s="6"/>
      <c r="AA70" s="6"/>
      <c r="AB70" s="6"/>
      <c r="AC70" s="6"/>
      <c r="AD70" s="6"/>
      <c r="AE70" s="6"/>
      <c r="AF70" s="6"/>
      <c r="AG70" s="10"/>
    </row>
    <row r="71" spans="1:33" s="57" customFormat="1" x14ac:dyDescent="0.25">
      <c r="A71" s="155" t="s">
        <v>12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7"/>
      <c r="W71" s="14"/>
      <c r="X71" s="6"/>
      <c r="Y71" s="6"/>
      <c r="Z71" s="6"/>
      <c r="AA71" s="6"/>
      <c r="AB71" s="6"/>
      <c r="AC71" s="6"/>
      <c r="AD71" s="6"/>
      <c r="AE71" s="6"/>
      <c r="AF71" s="6"/>
      <c r="AG71" s="10"/>
    </row>
    <row r="72" spans="1:33" s="57" customFormat="1" x14ac:dyDescent="0.25">
      <c r="A72" s="155" t="s">
        <v>13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7"/>
      <c r="W72" s="14"/>
      <c r="X72" s="6"/>
      <c r="Y72" s="6"/>
      <c r="Z72" s="6"/>
      <c r="AA72" s="6"/>
      <c r="AB72" s="6"/>
      <c r="AC72" s="6"/>
      <c r="AD72" s="6"/>
      <c r="AE72" s="6"/>
      <c r="AF72" s="6"/>
      <c r="AG72" s="10"/>
    </row>
    <row r="73" spans="1:33" ht="16.3" thickBot="1" x14ac:dyDescent="0.3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3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0"/>
    </row>
  </sheetData>
  <sheetProtection algorithmName="SHA-512" hashValue="wYOcsHyBDfolUmR29EeMKuimk4GMQKM81vHS6WwQvHYG9Hcv/E8kp51epO0ehiODiZth54EJmDPa0IMMvBnOaA==" saltValue="l0yDTUtLj4c18RxEhEuBTg==" spinCount="100000" sheet="1" objects="1" scenarios="1"/>
  <mergeCells count="17">
    <mergeCell ref="C4:K4"/>
    <mergeCell ref="A9:A10"/>
    <mergeCell ref="B9:B10"/>
    <mergeCell ref="C9:C10"/>
    <mergeCell ref="D9:E9"/>
    <mergeCell ref="F9:F10"/>
    <mergeCell ref="A71:K71"/>
    <mergeCell ref="A72:K72"/>
    <mergeCell ref="L9:L10"/>
    <mergeCell ref="A66:K66"/>
    <mergeCell ref="A67:K67"/>
    <mergeCell ref="A70:B70"/>
    <mergeCell ref="A65:B65"/>
    <mergeCell ref="D60:E60"/>
    <mergeCell ref="A68:K68"/>
    <mergeCell ref="G9:I9"/>
    <mergeCell ref="J9:K9"/>
  </mergeCells>
  <pageMargins left="0.70866141732283472" right="0.70866141732283472" top="0.68" bottom="0.15748031496062992" header="0.31496062992125984" footer="0.31496062992125984"/>
  <pageSetup paperSize="9" scale="58" fitToHeight="0" orientation="landscape" r:id="rId1"/>
  <ignoredErrors>
    <ignoredError sqref="C11:C23" twoDigitTextYear="1"/>
    <ignoredError sqref="I26:I29 I14:I16 I13 I32 I37:I38 I42 I44 I48 I51:I5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МАТА - 18-19, ПРИС. ВЈЕЖБЕ</vt:lpstr>
      <vt:lpstr>МАТА - 18-19, ПРИС. ПРЕДАВАЊА</vt:lpstr>
      <vt:lpstr>МАТА - 18-19, УКУПНА ЕВИДЕНЦИЈА</vt:lpstr>
      <vt:lpstr>'МАТА - 18-19, ПРИС. ВЈЕЖБЕ'!Print_Area</vt:lpstr>
      <vt:lpstr>'МАТА - 18-19, ПРИС. ПРЕДАВАЊА'!Print_Area</vt:lpstr>
      <vt:lpstr>'МАТА - 18-19, УКУПНА ЕВИДЕНЦИЈА'!Print_Area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2019-02-05T10:22:08Z</dcterms:modified>
</cp:coreProperties>
</file>