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925" windowWidth="15480" windowHeight="52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Sheet1!$A$11:$Q$37</definedName>
  </definedNames>
  <calcPr calcId="125725"/>
</workbook>
</file>

<file path=xl/calcChain.xml><?xml version="1.0" encoding="utf-8"?>
<calcChain xmlns="http://schemas.openxmlformats.org/spreadsheetml/2006/main">
  <c r="P38" i="1"/>
  <c r="P11"/>
  <c r="K52" l="1"/>
  <c r="K49"/>
  <c r="K46"/>
  <c r="K44"/>
  <c r="K40"/>
  <c r="K34"/>
  <c r="K32"/>
  <c r="K28"/>
  <c r="K25"/>
  <c r="K21"/>
  <c r="K13"/>
  <c r="K10"/>
  <c r="I58"/>
  <c r="P58" s="1"/>
  <c r="I12"/>
  <c r="P12" s="1"/>
  <c r="I13"/>
  <c r="P13" s="1"/>
  <c r="I14"/>
  <c r="P14" s="1"/>
  <c r="I15"/>
  <c r="P15" s="1"/>
  <c r="I16"/>
  <c r="P16" s="1"/>
  <c r="I17"/>
  <c r="I18"/>
  <c r="P18" s="1"/>
  <c r="I19"/>
  <c r="P19" s="1"/>
  <c r="I20"/>
  <c r="P20" s="1"/>
  <c r="I21"/>
  <c r="P21" s="1"/>
  <c r="I22"/>
  <c r="P22" s="1"/>
  <c r="I23"/>
  <c r="P23" s="1"/>
  <c r="I24"/>
  <c r="P24" s="1"/>
  <c r="I25"/>
  <c r="I26"/>
  <c r="P26" s="1"/>
  <c r="Q26"/>
  <c r="I27"/>
  <c r="P27" s="1"/>
  <c r="I28"/>
  <c r="P28" s="1"/>
  <c r="I29"/>
  <c r="P29" s="1"/>
  <c r="I30"/>
  <c r="P30" s="1"/>
  <c r="I31"/>
  <c r="P31" s="1"/>
  <c r="I32"/>
  <c r="P32" s="1"/>
  <c r="I33"/>
  <c r="P33" s="1"/>
  <c r="I34"/>
  <c r="P34" s="1"/>
  <c r="I35"/>
  <c r="P35" s="1"/>
  <c r="I36"/>
  <c r="I37"/>
  <c r="P37" s="1"/>
  <c r="I39"/>
  <c r="P39" s="1"/>
  <c r="I40"/>
  <c r="I41"/>
  <c r="P41" s="1"/>
  <c r="I42"/>
  <c r="I43"/>
  <c r="P43" s="1"/>
  <c r="I44"/>
  <c r="P44" s="1"/>
  <c r="I45"/>
  <c r="P45" s="1"/>
  <c r="I46"/>
  <c r="I47"/>
  <c r="P47" s="1"/>
  <c r="I48"/>
  <c r="P48" s="1"/>
  <c r="I49"/>
  <c r="P49" s="1"/>
  <c r="I50"/>
  <c r="I51"/>
  <c r="P51" s="1"/>
  <c r="I52"/>
  <c r="I53"/>
  <c r="I54"/>
  <c r="P54" s="1"/>
  <c r="I55"/>
  <c r="P55" s="1"/>
  <c r="I56"/>
  <c r="I57"/>
  <c r="P57" s="1"/>
  <c r="I10"/>
  <c r="P10" s="1"/>
  <c r="Q10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Q56" l="1"/>
  <c r="P56"/>
  <c r="P52"/>
  <c r="P40"/>
  <c r="Q53"/>
  <c r="P53"/>
  <c r="Q36"/>
  <c r="P36"/>
  <c r="Q17"/>
  <c r="P17"/>
  <c r="Q50"/>
  <c r="P50"/>
  <c r="Q42"/>
  <c r="P42"/>
  <c r="P25"/>
  <c r="P46"/>
</calcChain>
</file>

<file path=xl/sharedStrings.xml><?xml version="1.0" encoding="utf-8"?>
<sst xmlns="http://schemas.openxmlformats.org/spreadsheetml/2006/main" count="293" uniqueCount="144">
  <si>
    <t>Универзитет у Бањој Луци</t>
  </si>
  <si>
    <t>Факултет:</t>
  </si>
  <si>
    <t>ЗАПИСНИК О ОДРЖАНОМ ИСПИТУ</t>
  </si>
  <si>
    <t>Р.б.</t>
  </si>
  <si>
    <t>Статус</t>
  </si>
  <si>
    <t>Укупно поена</t>
  </si>
  <si>
    <t>Коначна оцјена</t>
  </si>
  <si>
    <t>Поена</t>
  </si>
  <si>
    <t>Датум</t>
  </si>
  <si>
    <t>С</t>
  </si>
  <si>
    <r>
      <t xml:space="preserve">Наставник: </t>
    </r>
    <r>
      <rPr>
        <u/>
        <sz val="10"/>
        <rFont val="Arial"/>
        <family val="2"/>
      </rPr>
      <t>проф. др Миленко Станковић</t>
    </r>
  </si>
  <si>
    <t>Презиме и име</t>
  </si>
  <si>
    <t>Бр.пријаве</t>
  </si>
  <si>
    <t>Студијски програм(и): Архитектура</t>
  </si>
  <si>
    <t>Бр.индекса</t>
  </si>
  <si>
    <t>оцјена</t>
  </si>
  <si>
    <t>Предмет: Архитектонско пројектовање 3</t>
  </si>
  <si>
    <t>Графички рад 55</t>
  </si>
  <si>
    <t>О</t>
  </si>
  <si>
    <t>Архитектонско-грађевинско-геодетски  факултет</t>
  </si>
  <si>
    <t xml:space="preserve"> Пројектантски посупак 25</t>
  </si>
  <si>
    <t xml:space="preserve">Концепт, основе, пресјеци, радна макета  </t>
  </si>
  <si>
    <t>Прелиминарна предаја</t>
  </si>
  <si>
    <t>01/15</t>
  </si>
  <si>
    <t>Уљаревић (Јован) Зоран</t>
  </si>
  <si>
    <t>02/15</t>
  </si>
  <si>
    <t>Капетановић (Миленко) Маја</t>
  </si>
  <si>
    <t>03/15</t>
  </si>
  <si>
    <t>Брковић (Зоран) Никола</t>
  </si>
  <si>
    <t>05/15</t>
  </si>
  <si>
    <t>Цвијановић (Славко) Славен</t>
  </si>
  <si>
    <t>06/15</t>
  </si>
  <si>
    <t>Додеровић (Ранко) Максим</t>
  </si>
  <si>
    <t>07/15</t>
  </si>
  <si>
    <t>Ружичић (Зоран) Дајана</t>
  </si>
  <si>
    <t>08/15</t>
  </si>
  <si>
    <t>Тодић (Раденко) Бојана</t>
  </si>
  <si>
    <t>09/15</t>
  </si>
  <si>
    <t>Грабовичкић (Маринко) Марина</t>
  </si>
  <si>
    <t>10/15</t>
  </si>
  <si>
    <t>Јунгић (Дарко) Сандра</t>
  </si>
  <si>
    <t>11/15</t>
  </si>
  <si>
    <t>Сандаљ (Жарко) Ивана</t>
  </si>
  <si>
    <t>12/15</t>
  </si>
  <si>
    <t>Душанић (Горан) Данијела</t>
  </si>
  <si>
    <t>14/15</t>
  </si>
  <si>
    <t>Осивчић (Асим) Емина</t>
  </si>
  <si>
    <t>15/15</t>
  </si>
  <si>
    <t>Бореновић (Златко) Гордана</t>
  </si>
  <si>
    <t>16/15</t>
  </si>
  <si>
    <t>Кршић (Стојадин) Немања</t>
  </si>
  <si>
    <t>17/15</t>
  </si>
  <si>
    <t>Комљен (Чедомир) Кристина</t>
  </si>
  <si>
    <t>19/15</t>
  </si>
  <si>
    <t>Станишић (Ненад) Алекса</t>
  </si>
  <si>
    <t>21/15</t>
  </si>
  <si>
    <t>Јаничић (Слободан) Андреа</t>
  </si>
  <si>
    <t>22/15</t>
  </si>
  <si>
    <t>Хассам Дорсен (Банкин) Николина</t>
  </si>
  <si>
    <t>23/15</t>
  </si>
  <si>
    <t>Мејакић (Раденко) Младен</t>
  </si>
  <si>
    <t>24/15</t>
  </si>
  <si>
    <t>Дамјановић (Боро) Милица</t>
  </si>
  <si>
    <t>25/15</t>
  </si>
  <si>
    <t>Станишљевић (Богдан) Милица</t>
  </si>
  <si>
    <t>26/15</t>
  </si>
  <si>
    <t>Васић (Обрад) Славен</t>
  </si>
  <si>
    <t>27/15</t>
  </si>
  <si>
    <t>Мандић (Милан) Милош</t>
  </si>
  <si>
    <t>28/15</t>
  </si>
  <si>
    <t>Лукић (Горан) Владо</t>
  </si>
  <si>
    <t>30/15</t>
  </si>
  <si>
    <t>Вуковић (Миро) Јелена</t>
  </si>
  <si>
    <t>31/15</t>
  </si>
  <si>
    <t>Митрић (Далибор) Далиборка</t>
  </si>
  <si>
    <t>32/15</t>
  </si>
  <si>
    <t>Јаковљевић (Раде) Сандра</t>
  </si>
  <si>
    <t>33/15</t>
  </si>
  <si>
    <t>Матић (Ранко) Маја</t>
  </si>
  <si>
    <t>34/15</t>
  </si>
  <si>
    <t>Марковић (Звјездан) Бојан</t>
  </si>
  <si>
    <t>35/15</t>
  </si>
  <si>
    <t>Мирошљевић (Владимир) Алекса</t>
  </si>
  <si>
    <t>36/15</t>
  </si>
  <si>
    <t>Микановић (Милан) Слађана</t>
  </si>
  <si>
    <t>37/15</t>
  </si>
  <si>
    <t>Омеровић (Енес) Амела</t>
  </si>
  <si>
    <t>38/15</t>
  </si>
  <si>
    <t>Симић (Борко) Тања</t>
  </si>
  <si>
    <t>39/15</t>
  </si>
  <si>
    <t>Станковић (Зоран) Борис</t>
  </si>
  <si>
    <t>40/15</t>
  </si>
  <si>
    <t>Ајкић (Драгослав) Наташа</t>
  </si>
  <si>
    <t>41/15</t>
  </si>
  <si>
    <t>Ћустић (Недо) Синиша</t>
  </si>
  <si>
    <t>42/15</t>
  </si>
  <si>
    <t>Радошевић (Миленко) Андреј</t>
  </si>
  <si>
    <t>43/15</t>
  </si>
  <si>
    <t>Ћоћкало (Слободан) Никола</t>
  </si>
  <si>
    <t>44/15</t>
  </si>
  <si>
    <t>Драгичевић (Маринко) Борис</t>
  </si>
  <si>
    <t>45/15</t>
  </si>
  <si>
    <t>Ћуран (Фикрет) Амер</t>
  </si>
  <si>
    <t>46/15</t>
  </si>
  <si>
    <t>Саламић (Недељко) Милица</t>
  </si>
  <si>
    <t>47/15</t>
  </si>
  <si>
    <t>Дабић (Желимир) Слађана</t>
  </si>
  <si>
    <t>48/15</t>
  </si>
  <si>
    <t>Булатовић (Горан) Исидора</t>
  </si>
  <si>
    <t>49/15</t>
  </si>
  <si>
    <t>Ћетковић Соња</t>
  </si>
  <si>
    <t>Јунгић Слободанка</t>
  </si>
  <si>
    <t>Jунгић Маријана</t>
  </si>
  <si>
    <t>Маџарић Јелена</t>
  </si>
  <si>
    <t>Марјанац Славиша</t>
  </si>
  <si>
    <t>7</t>
  </si>
  <si>
    <t>Активност</t>
  </si>
  <si>
    <t>9-</t>
  </si>
  <si>
    <t>7/8</t>
  </si>
  <si>
    <t>7-</t>
  </si>
  <si>
    <t>8/9</t>
  </si>
  <si>
    <t>8-</t>
  </si>
  <si>
    <t>6</t>
  </si>
  <si>
    <t>8+</t>
  </si>
  <si>
    <t>9</t>
  </si>
  <si>
    <t>6-</t>
  </si>
  <si>
    <t>6+</t>
  </si>
  <si>
    <t>7+</t>
  </si>
  <si>
    <t>8/7</t>
  </si>
  <si>
    <t>6/7</t>
  </si>
  <si>
    <t>7/6</t>
  </si>
  <si>
    <t>5</t>
  </si>
  <si>
    <t>одустао</t>
  </si>
  <si>
    <t>оцјена граф рада</t>
  </si>
  <si>
    <t>Писмени испит 10</t>
  </si>
  <si>
    <t>Усмена одбрана рада</t>
  </si>
  <si>
    <t>30.01.2017.</t>
  </si>
  <si>
    <t>02.02.2017.</t>
  </si>
  <si>
    <t>Чубрило Григорије</t>
  </si>
  <si>
    <t>није положио</t>
  </si>
  <si>
    <t>одустала</t>
  </si>
  <si>
    <t>положила</t>
  </si>
  <si>
    <t>положио</t>
  </si>
  <si>
    <t>Датум завршног испита:06.02.2017.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</si>
</sst>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</font>
    <font>
      <sz val="8"/>
      <name val="Calibri"/>
      <family val="2"/>
    </font>
    <font>
      <sz val="9"/>
      <name val="Arial"/>
      <family val="2"/>
      <charset val="204"/>
    </font>
    <font>
      <sz val="11"/>
      <name val="Calibri"/>
      <family val="2"/>
    </font>
    <font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  <charset val="238"/>
    </font>
    <font>
      <u/>
      <sz val="8.5"/>
      <color indexed="12"/>
      <name val="Arial"/>
      <family val="2"/>
    </font>
    <font>
      <sz val="10"/>
      <name val="Arial Narrow"/>
      <family val="2"/>
      <charset val="238"/>
    </font>
    <font>
      <sz val="10"/>
      <color theme="1"/>
      <name val="Arial Narrow"/>
      <family val="2"/>
    </font>
    <font>
      <sz val="10"/>
      <color theme="0" tint="-0.249977111117893"/>
      <name val="Arial Narrow"/>
      <family val="2"/>
    </font>
    <font>
      <b/>
      <sz val="1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5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2" fillId="0" borderId="0"/>
    <xf numFmtId="0" fontId="1" fillId="0" borderId="0"/>
  </cellStyleXfs>
  <cellXfs count="88">
    <xf numFmtId="0" fontId="0" fillId="0" borderId="0" xfId="0"/>
    <xf numFmtId="0" fontId="4" fillId="0" borderId="0" xfId="2" applyFont="1" applyFill="1" applyAlignment="1">
      <alignment horizontal="left"/>
    </xf>
    <xf numFmtId="0" fontId="3" fillId="0" borderId="0" xfId="2" applyFont="1" applyFill="1" applyAlignment="1">
      <alignment horizontal="left"/>
    </xf>
    <xf numFmtId="0" fontId="7" fillId="0" borderId="0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vertical="center"/>
    </xf>
    <xf numFmtId="49" fontId="7" fillId="0" borderId="0" xfId="2" applyNumberFormat="1" applyFont="1" applyFill="1" applyBorder="1" applyAlignment="1">
      <alignment vertical="center"/>
    </xf>
    <xf numFmtId="0" fontId="2" fillId="0" borderId="0" xfId="2" applyFont="1" applyFill="1" applyAlignment="1"/>
    <xf numFmtId="0" fontId="8" fillId="0" borderId="0" xfId="0" applyFont="1" applyFill="1"/>
    <xf numFmtId="49" fontId="8" fillId="0" borderId="0" xfId="0" applyNumberFormat="1" applyFont="1" applyFill="1"/>
    <xf numFmtId="0" fontId="3" fillId="0" borderId="0" xfId="2" applyFont="1" applyFill="1" applyBorder="1"/>
    <xf numFmtId="0" fontId="9" fillId="0" borderId="0" xfId="2" applyFont="1" applyFill="1" applyAlignment="1"/>
    <xf numFmtId="49" fontId="9" fillId="0" borderId="0" xfId="2" applyNumberFormat="1" applyFont="1" applyFill="1" applyAlignment="1"/>
    <xf numFmtId="0" fontId="10" fillId="0" borderId="1" xfId="0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 applyProtection="1">
      <alignment horizontal="center" vertical="center" wrapText="1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2" fontId="11" fillId="0" borderId="1" xfId="2" applyNumberFormat="1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vertical="center" textRotation="90" wrapText="1"/>
    </xf>
    <xf numFmtId="49" fontId="11" fillId="0" borderId="1" xfId="2" applyNumberFormat="1" applyFont="1" applyFill="1" applyBorder="1" applyAlignment="1">
      <alignment horizontal="center" vertical="center" textRotation="90" wrapText="1"/>
    </xf>
    <xf numFmtId="0" fontId="10" fillId="0" borderId="1" xfId="2" applyFont="1" applyFill="1" applyBorder="1" applyAlignment="1">
      <alignment horizontal="left" vertical="center" wrapText="1"/>
    </xf>
    <xf numFmtId="49" fontId="10" fillId="0" borderId="2" xfId="2" applyNumberFormat="1" applyFont="1" applyFill="1" applyBorder="1" applyAlignment="1" applyProtection="1">
      <alignment horizontal="center" vertical="center" wrapText="1"/>
    </xf>
    <xf numFmtId="0" fontId="11" fillId="0" borderId="1" xfId="2" applyFont="1" applyFill="1" applyBorder="1" applyAlignment="1">
      <alignment horizontal="center" vertical="center" textRotation="90" wrapText="1"/>
    </xf>
    <xf numFmtId="2" fontId="10" fillId="0" borderId="1" xfId="2" applyNumberFormat="1" applyFont="1" applyFill="1" applyBorder="1" applyAlignment="1">
      <alignment horizontal="center" vertical="center" wrapText="1"/>
    </xf>
    <xf numFmtId="0" fontId="1" fillId="0" borderId="0" xfId="2" applyFont="1" applyFill="1" applyAlignment="1">
      <alignment horizontal="center"/>
    </xf>
    <xf numFmtId="0" fontId="1" fillId="0" borderId="0" xfId="2" applyFont="1" applyFill="1"/>
    <xf numFmtId="49" fontId="1" fillId="0" borderId="0" xfId="2" applyNumberFormat="1" applyFont="1" applyFill="1" applyBorder="1"/>
    <xf numFmtId="0" fontId="1" fillId="0" borderId="0" xfId="2" applyFont="1" applyFill="1" applyBorder="1"/>
    <xf numFmtId="0" fontId="2" fillId="0" borderId="0" xfId="2" applyFont="1" applyFill="1" applyAlignment="1">
      <alignment horizontal="center"/>
    </xf>
    <xf numFmtId="0" fontId="3" fillId="0" borderId="0" xfId="2" applyFont="1" applyFill="1" applyBorder="1" applyAlignment="1">
      <alignment horizontal="right" vertical="center" wrapText="1"/>
    </xf>
    <xf numFmtId="0" fontId="10" fillId="0" borderId="1" xfId="2" applyFont="1" applyFill="1" applyBorder="1" applyAlignment="1">
      <alignment horizontal="center" vertical="center" textRotation="90" wrapText="1"/>
    </xf>
    <xf numFmtId="0" fontId="8" fillId="0" borderId="1" xfId="0" applyFont="1" applyFill="1" applyBorder="1"/>
    <xf numFmtId="49" fontId="10" fillId="0" borderId="3" xfId="3" applyNumberFormat="1" applyFont="1" applyFill="1" applyBorder="1" applyAlignment="1">
      <alignment horizontal="center" vertical="center"/>
    </xf>
    <xf numFmtId="49" fontId="10" fillId="0" borderId="1" xfId="3" applyNumberFormat="1" applyFont="1" applyFill="1" applyBorder="1" applyAlignment="1">
      <alignment horizontal="center" vertical="center"/>
    </xf>
    <xf numFmtId="0" fontId="15" fillId="0" borderId="1" xfId="3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49" fontId="16" fillId="0" borderId="1" xfId="2" applyNumberFormat="1" applyFont="1" applyFill="1" applyBorder="1" applyAlignment="1" applyProtection="1">
      <alignment horizontal="center" vertical="center" wrapText="1"/>
    </xf>
    <xf numFmtId="0" fontId="16" fillId="0" borderId="1" xfId="2" applyNumberFormat="1" applyFont="1" applyFill="1" applyBorder="1" applyAlignment="1" applyProtection="1">
      <alignment horizontal="center" vertical="center" wrapText="1"/>
    </xf>
    <xf numFmtId="49" fontId="16" fillId="0" borderId="1" xfId="3" applyNumberFormat="1" applyFont="1" applyFill="1" applyBorder="1" applyAlignment="1">
      <alignment horizontal="center" vertical="center"/>
    </xf>
    <xf numFmtId="0" fontId="16" fillId="0" borderId="1" xfId="3" applyFont="1" applyFill="1" applyBorder="1" applyAlignment="1">
      <alignment horizontal="left" vertical="center"/>
    </xf>
    <xf numFmtId="2" fontId="14" fillId="0" borderId="1" xfId="2" applyNumberFormat="1" applyFont="1" applyFill="1" applyBorder="1" applyAlignment="1">
      <alignment horizontal="center" vertical="center" wrapText="1"/>
    </xf>
    <xf numFmtId="49" fontId="10" fillId="2" borderId="1" xfId="3" applyNumberFormat="1" applyFont="1" applyFill="1" applyBorder="1" applyAlignment="1">
      <alignment horizontal="center" vertical="center"/>
    </xf>
    <xf numFmtId="0" fontId="15" fillId="2" borderId="1" xfId="3" applyFont="1" applyFill="1" applyBorder="1" applyAlignment="1">
      <alignment horizontal="left" vertical="center"/>
    </xf>
    <xf numFmtId="2" fontId="11" fillId="2" borderId="1" xfId="2" applyNumberFormat="1" applyFont="1" applyFill="1" applyBorder="1" applyAlignment="1">
      <alignment horizontal="center" vertical="center" wrapText="1"/>
    </xf>
    <xf numFmtId="2" fontId="10" fillId="2" borderId="1" xfId="2" applyNumberFormat="1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49" fontId="10" fillId="2" borderId="3" xfId="3" applyNumberFormat="1" applyFont="1" applyFill="1" applyBorder="1" applyAlignment="1">
      <alignment horizontal="center" vertical="center"/>
    </xf>
    <xf numFmtId="0" fontId="8" fillId="2" borderId="3" xfId="0" applyFont="1" applyFill="1" applyBorder="1"/>
    <xf numFmtId="0" fontId="8" fillId="2" borderId="1" xfId="0" applyFont="1" applyFill="1" applyBorder="1"/>
    <xf numFmtId="49" fontId="1" fillId="0" borderId="0" xfId="2" applyNumberFormat="1" applyFont="1" applyFill="1"/>
    <xf numFmtId="49" fontId="8" fillId="0" borderId="0" xfId="0" applyNumberFormat="1" applyFont="1" applyFill="1" applyBorder="1"/>
    <xf numFmtId="49" fontId="8" fillId="3" borderId="0" xfId="0" applyNumberFormat="1" applyFont="1" applyFill="1"/>
    <xf numFmtId="0" fontId="10" fillId="0" borderId="1" xfId="2" applyFont="1" applyFill="1" applyBorder="1" applyAlignment="1">
      <alignment vertical="center" wrapText="1"/>
    </xf>
    <xf numFmtId="2" fontId="10" fillId="0" borderId="1" xfId="2" applyNumberFormat="1" applyFont="1" applyFill="1" applyBorder="1" applyAlignment="1">
      <alignment vertical="center" wrapText="1"/>
    </xf>
    <xf numFmtId="2" fontId="10" fillId="2" borderId="1" xfId="2" applyNumberFormat="1" applyFont="1" applyFill="1" applyBorder="1" applyAlignment="1">
      <alignment vertical="center" wrapText="1"/>
    </xf>
    <xf numFmtId="0" fontId="8" fillId="0" borderId="2" xfId="0" applyFont="1" applyFill="1" applyBorder="1"/>
    <xf numFmtId="49" fontId="10" fillId="2" borderId="2" xfId="3" applyNumberFormat="1" applyFont="1" applyFill="1" applyBorder="1" applyAlignment="1">
      <alignment horizontal="center" vertical="center"/>
    </xf>
    <xf numFmtId="0" fontId="15" fillId="2" borderId="2" xfId="3" applyFont="1" applyFill="1" applyBorder="1" applyAlignment="1">
      <alignment horizontal="left" vertical="center"/>
    </xf>
    <xf numFmtId="2" fontId="11" fillId="2" borderId="2" xfId="2" applyNumberFormat="1" applyFont="1" applyFill="1" applyBorder="1" applyAlignment="1">
      <alignment horizontal="center" vertical="center" wrapText="1"/>
    </xf>
    <xf numFmtId="2" fontId="10" fillId="2" borderId="2" xfId="2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" fillId="4" borderId="0" xfId="2" applyFont="1" applyFill="1" applyBorder="1"/>
    <xf numFmtId="0" fontId="2" fillId="4" borderId="0" xfId="2" applyFont="1" applyFill="1" applyAlignment="1">
      <alignment horizontal="center"/>
    </xf>
    <xf numFmtId="0" fontId="2" fillId="4" borderId="0" xfId="2" applyFont="1" applyFill="1" applyAlignment="1"/>
    <xf numFmtId="0" fontId="8" fillId="4" borderId="0" xfId="0" applyFont="1" applyFill="1"/>
    <xf numFmtId="0" fontId="11" fillId="4" borderId="1" xfId="2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2" fontId="11" fillId="4" borderId="1" xfId="2" applyNumberFormat="1" applyFont="1" applyFill="1" applyBorder="1" applyAlignment="1">
      <alignment horizontal="center" vertical="center" wrapText="1"/>
    </xf>
    <xf numFmtId="2" fontId="11" fillId="0" borderId="2" xfId="2" applyNumberFormat="1" applyFont="1" applyFill="1" applyBorder="1" applyAlignment="1">
      <alignment horizontal="center" vertical="center" wrapText="1"/>
    </xf>
    <xf numFmtId="0" fontId="10" fillId="4" borderId="2" xfId="2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center" vertical="center" wrapText="1"/>
    </xf>
    <xf numFmtId="0" fontId="8" fillId="0" borderId="4" xfId="0" applyFont="1" applyFill="1" applyBorder="1"/>
    <xf numFmtId="2" fontId="1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/>
    <xf numFmtId="2" fontId="8" fillId="0" borderId="1" xfId="0" applyNumberFormat="1" applyFont="1" applyFill="1" applyBorder="1"/>
    <xf numFmtId="0" fontId="8" fillId="4" borderId="1" xfId="0" applyFont="1" applyFill="1" applyBorder="1"/>
    <xf numFmtId="0" fontId="7" fillId="0" borderId="0" xfId="2" applyFont="1" applyFill="1" applyBorder="1" applyAlignment="1">
      <alignment horizontal="left" vertical="center"/>
    </xf>
    <xf numFmtId="0" fontId="3" fillId="0" borderId="0" xfId="2" applyFont="1" applyFill="1" applyAlignment="1">
      <alignment horizontal="left"/>
    </xf>
    <xf numFmtId="0" fontId="10" fillId="0" borderId="1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right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left" vertical="center" wrapText="1"/>
    </xf>
    <xf numFmtId="0" fontId="2" fillId="0" borderId="0" xfId="2" applyFont="1" applyFill="1" applyAlignment="1">
      <alignment horizontal="center"/>
    </xf>
    <xf numFmtId="0" fontId="3" fillId="0" borderId="0" xfId="2" applyFont="1" applyFill="1" applyBorder="1" applyAlignment="1">
      <alignment horizontal="right" vertical="center" wrapText="1"/>
    </xf>
  </cellXfs>
  <cellStyles count="5">
    <cellStyle name="Hyperlink 2" xfId="1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topLeftCell="A10" zoomScale="91" zoomScaleNormal="91" workbookViewId="0">
      <selection activeCell="R6" sqref="R6"/>
    </sheetView>
  </sheetViews>
  <sheetFormatPr defaultRowHeight="5.65" customHeight="1"/>
  <cols>
    <col min="1" max="1" width="3.85546875" style="7" customWidth="1"/>
    <col min="2" max="2" width="4.28515625" style="7" customWidth="1"/>
    <col min="3" max="3" width="3.5703125" style="7" customWidth="1"/>
    <col min="4" max="4" width="5.42578125" style="7" customWidth="1"/>
    <col min="5" max="5" width="23" style="7" customWidth="1"/>
    <col min="6" max="6" width="6.85546875" style="7" customWidth="1"/>
    <col min="7" max="8" width="6.5703125" style="7" customWidth="1"/>
    <col min="9" max="9" width="6.85546875" style="8" customWidth="1"/>
    <col min="10" max="10" width="4.28515625" style="7" customWidth="1"/>
    <col min="11" max="11" width="5.85546875" style="7" customWidth="1"/>
    <col min="12" max="12" width="9.42578125" style="7" customWidth="1"/>
    <col min="13" max="13" width="6.140625" style="67" customWidth="1"/>
    <col min="14" max="14" width="5.42578125" style="7" customWidth="1"/>
    <col min="15" max="15" width="12.28515625" style="7" customWidth="1"/>
    <col min="16" max="16" width="6.28515625" style="7" customWidth="1"/>
    <col min="17" max="17" width="20.7109375" style="7" customWidth="1"/>
    <col min="18" max="18" width="6.7109375" style="8" customWidth="1"/>
    <col min="19" max="16384" width="9.140625" style="7"/>
  </cols>
  <sheetData>
    <row r="1" spans="1:18" ht="15">
      <c r="A1" s="1" t="s">
        <v>0</v>
      </c>
      <c r="B1" s="24"/>
      <c r="C1" s="24"/>
      <c r="D1" s="24"/>
      <c r="E1" s="24"/>
      <c r="F1" s="25"/>
      <c r="G1" s="25"/>
      <c r="H1" s="25"/>
      <c r="I1" s="26"/>
      <c r="J1" s="27"/>
      <c r="K1" s="27"/>
      <c r="L1" s="83" t="s">
        <v>16</v>
      </c>
      <c r="M1" s="83"/>
      <c r="N1" s="83"/>
      <c r="O1" s="83"/>
      <c r="P1" s="83"/>
      <c r="Q1" s="83"/>
      <c r="R1" s="50"/>
    </row>
    <row r="2" spans="1:18" ht="15">
      <c r="A2" s="2" t="s">
        <v>1</v>
      </c>
      <c r="B2" s="24"/>
      <c r="C2" s="80" t="s">
        <v>19</v>
      </c>
      <c r="D2" s="80"/>
      <c r="E2" s="80"/>
      <c r="F2" s="80"/>
      <c r="G2" s="80"/>
      <c r="H2" s="80"/>
      <c r="I2" s="80"/>
      <c r="J2" s="3"/>
      <c r="K2" s="4"/>
      <c r="L2" s="83" t="s">
        <v>10</v>
      </c>
      <c r="M2" s="83"/>
      <c r="N2" s="83"/>
      <c r="O2" s="83"/>
      <c r="P2" s="83"/>
      <c r="Q2" s="83"/>
    </row>
    <row r="3" spans="1:18" ht="14.25" customHeight="1">
      <c r="A3" s="81" t="s">
        <v>13</v>
      </c>
      <c r="B3" s="81"/>
      <c r="C3" s="81"/>
      <c r="D3" s="81"/>
      <c r="E3" s="81"/>
      <c r="F3" s="4"/>
      <c r="G3" s="4"/>
      <c r="H3" s="4"/>
      <c r="I3" s="5"/>
      <c r="J3" s="4"/>
      <c r="K3" s="27"/>
      <c r="L3" s="87" t="s">
        <v>143</v>
      </c>
      <c r="M3" s="87"/>
      <c r="N3" s="87"/>
      <c r="O3" s="87"/>
      <c r="P3" s="87"/>
      <c r="Q3" s="87"/>
    </row>
    <row r="4" spans="1:18" ht="15" customHeight="1">
      <c r="A4" s="2"/>
      <c r="B4" s="24"/>
      <c r="C4" s="24"/>
      <c r="D4" s="24"/>
      <c r="E4" s="24"/>
      <c r="F4" s="9"/>
      <c r="G4" s="9"/>
      <c r="H4" s="9"/>
      <c r="I4" s="26"/>
      <c r="J4" s="27"/>
      <c r="K4" s="27"/>
      <c r="L4" s="27"/>
      <c r="M4" s="64"/>
      <c r="N4" s="29"/>
      <c r="O4" s="29"/>
      <c r="P4" s="29"/>
      <c r="Q4" s="29"/>
    </row>
    <row r="5" spans="1:18" ht="22.5" customHeight="1">
      <c r="A5" s="25"/>
      <c r="B5" s="24"/>
      <c r="C5" s="24"/>
      <c r="D5" s="24"/>
      <c r="E5" s="86" t="s">
        <v>2</v>
      </c>
      <c r="F5" s="86"/>
      <c r="G5" s="86"/>
      <c r="H5" s="86"/>
      <c r="I5" s="86"/>
      <c r="J5" s="86"/>
      <c r="K5" s="86"/>
      <c r="L5" s="86"/>
      <c r="M5" s="65"/>
      <c r="N5" s="6"/>
      <c r="O5" s="6"/>
      <c r="P5" s="25"/>
      <c r="Q5" s="25"/>
      <c r="R5" s="50"/>
    </row>
    <row r="6" spans="1:18" ht="4.5" customHeight="1">
      <c r="A6" s="25"/>
      <c r="B6" s="25"/>
      <c r="C6" s="25"/>
      <c r="D6" s="25"/>
      <c r="E6" s="25"/>
      <c r="F6" s="6"/>
      <c r="G6" s="6"/>
      <c r="H6" s="6"/>
      <c r="I6" s="11"/>
      <c r="J6" s="10"/>
      <c r="K6" s="6"/>
      <c r="L6" s="6"/>
      <c r="M6" s="66"/>
      <c r="N6" s="28"/>
      <c r="O6" s="6"/>
      <c r="P6" s="25"/>
      <c r="Q6" s="25"/>
      <c r="R6" s="50"/>
    </row>
    <row r="7" spans="1:18" ht="11.25" customHeight="1"/>
    <row r="8" spans="1:18" ht="90.75" customHeight="1">
      <c r="A8" s="85" t="s">
        <v>3</v>
      </c>
      <c r="B8" s="82" t="s">
        <v>4</v>
      </c>
      <c r="C8" s="85" t="s">
        <v>12</v>
      </c>
      <c r="D8" s="82" t="s">
        <v>14</v>
      </c>
      <c r="E8" s="85" t="s">
        <v>11</v>
      </c>
      <c r="F8" s="22" t="s">
        <v>116</v>
      </c>
      <c r="G8" s="30" t="s">
        <v>21</v>
      </c>
      <c r="H8" s="30" t="s">
        <v>22</v>
      </c>
      <c r="I8" s="19" t="s">
        <v>20</v>
      </c>
      <c r="J8" s="84" t="s">
        <v>17</v>
      </c>
      <c r="K8" s="84"/>
      <c r="L8" s="84"/>
      <c r="M8" s="68" t="s">
        <v>135</v>
      </c>
      <c r="N8" s="84" t="s">
        <v>134</v>
      </c>
      <c r="O8" s="84"/>
      <c r="P8" s="82" t="s">
        <v>5</v>
      </c>
      <c r="Q8" s="82" t="s">
        <v>6</v>
      </c>
    </row>
    <row r="9" spans="1:18" ht="41.25" customHeight="1">
      <c r="A9" s="85"/>
      <c r="B9" s="82"/>
      <c r="C9" s="85"/>
      <c r="D9" s="82"/>
      <c r="E9" s="85"/>
      <c r="F9" s="17"/>
      <c r="G9" s="17" t="s">
        <v>7</v>
      </c>
      <c r="H9" s="17" t="s">
        <v>7</v>
      </c>
      <c r="I9" s="17" t="s">
        <v>7</v>
      </c>
      <c r="J9" s="18" t="s">
        <v>15</v>
      </c>
      <c r="K9" s="13" t="s">
        <v>7</v>
      </c>
      <c r="L9" s="13" t="s">
        <v>8</v>
      </c>
      <c r="M9" s="69" t="s">
        <v>7</v>
      </c>
      <c r="N9" s="13" t="s">
        <v>7</v>
      </c>
      <c r="O9" s="13" t="s">
        <v>8</v>
      </c>
      <c r="P9" s="82"/>
      <c r="Q9" s="82"/>
      <c r="R9" s="61" t="s">
        <v>133</v>
      </c>
    </row>
    <row r="10" spans="1:18" ht="15" customHeight="1">
      <c r="A10" s="20"/>
      <c r="B10" s="13"/>
      <c r="C10" s="20"/>
      <c r="D10" s="13"/>
      <c r="E10" s="20"/>
      <c r="F10" s="40">
        <v>5</v>
      </c>
      <c r="G10" s="23">
        <v>10</v>
      </c>
      <c r="H10" s="23">
        <v>10</v>
      </c>
      <c r="I10" s="16">
        <f>SUM(F10:H10)</f>
        <v>25</v>
      </c>
      <c r="J10" s="53">
        <v>10</v>
      </c>
      <c r="K10" s="16">
        <f>J10*5.5</f>
        <v>55</v>
      </c>
      <c r="L10" s="62" t="s">
        <v>136</v>
      </c>
      <c r="M10" s="70">
        <v>10</v>
      </c>
      <c r="N10" s="16">
        <v>10</v>
      </c>
      <c r="O10" s="13" t="s">
        <v>137</v>
      </c>
      <c r="P10" s="16">
        <f>SUM(I10,K10,M10:N10)</f>
        <v>100</v>
      </c>
      <c r="Q10" s="12" t="str">
        <f>IF(P10&gt;90.9,"10/A (изузетан одличан)",IF(P10&gt;80.9,"9/Б (одличан)",IF(P10&gt;70.9,"8/Ц (врло добар)",IF(P10&gt;60.9,"7/Д (добар)",IF(P10&gt;50.9,"6/Е (довољан)","5/Ф (није положио)")))))</f>
        <v>10/A (изузетан одличан)</v>
      </c>
    </row>
    <row r="11" spans="1:18" ht="15" customHeight="1">
      <c r="A11" s="13">
        <v>1</v>
      </c>
      <c r="B11" s="14" t="s">
        <v>9</v>
      </c>
      <c r="C11" s="15">
        <v>1</v>
      </c>
      <c r="D11" s="32" t="s">
        <v>91</v>
      </c>
      <c r="E11" s="34" t="s">
        <v>92</v>
      </c>
      <c r="F11" s="16"/>
      <c r="G11" s="23"/>
      <c r="H11" s="23"/>
      <c r="I11" s="16"/>
      <c r="J11" s="54"/>
      <c r="K11" s="16"/>
      <c r="L11" s="13"/>
      <c r="M11" s="69"/>
      <c r="N11" s="16"/>
      <c r="O11" s="13"/>
      <c r="P11" s="16">
        <f t="shared" ref="P11:P58" si="0">SUM(I11,K11,M11:N11)</f>
        <v>0</v>
      </c>
      <c r="Q11" s="12" t="s">
        <v>132</v>
      </c>
    </row>
    <row r="12" spans="1:18" ht="15" customHeight="1">
      <c r="A12" s="12">
        <f t="shared" ref="A12:A54" si="1">A11+1</f>
        <v>2</v>
      </c>
      <c r="B12" s="14" t="s">
        <v>9</v>
      </c>
      <c r="C12" s="15">
        <v>1</v>
      </c>
      <c r="D12" s="47" t="s">
        <v>47</v>
      </c>
      <c r="E12" s="42" t="s">
        <v>48</v>
      </c>
      <c r="F12" s="43">
        <v>1</v>
      </c>
      <c r="G12" s="44">
        <v>7</v>
      </c>
      <c r="H12" s="44">
        <v>3.5</v>
      </c>
      <c r="I12" s="43">
        <f t="shared" ref="I12:I58" si="2">SUM(F12:H12)</f>
        <v>11.5</v>
      </c>
      <c r="J12" s="55">
        <v>7.6</v>
      </c>
      <c r="K12" s="16">
        <v>42</v>
      </c>
      <c r="L12" s="63" t="s">
        <v>140</v>
      </c>
      <c r="M12" s="69"/>
      <c r="N12" s="31">
        <v>0</v>
      </c>
      <c r="O12" s="62" t="s">
        <v>139</v>
      </c>
      <c r="P12" s="16">
        <f t="shared" si="0"/>
        <v>53.5</v>
      </c>
      <c r="Q12" s="46"/>
      <c r="R12" s="8" t="s">
        <v>128</v>
      </c>
    </row>
    <row r="13" spans="1:18" ht="15" customHeight="1">
      <c r="A13" s="12">
        <f t="shared" si="1"/>
        <v>3</v>
      </c>
      <c r="B13" s="14" t="s">
        <v>9</v>
      </c>
      <c r="C13" s="15">
        <v>1</v>
      </c>
      <c r="D13" s="32" t="s">
        <v>27</v>
      </c>
      <c r="E13" s="34" t="s">
        <v>28</v>
      </c>
      <c r="F13" s="16">
        <v>3</v>
      </c>
      <c r="G13" s="23">
        <v>5</v>
      </c>
      <c r="H13" s="23">
        <v>5</v>
      </c>
      <c r="I13" s="16">
        <f t="shared" si="2"/>
        <v>13</v>
      </c>
      <c r="J13" s="54">
        <v>6</v>
      </c>
      <c r="K13" s="16">
        <f t="shared" ref="K13:K52" si="3">J13*5.5</f>
        <v>33</v>
      </c>
      <c r="L13" s="63" t="s">
        <v>132</v>
      </c>
      <c r="M13" s="69"/>
      <c r="N13" s="31">
        <v>0</v>
      </c>
      <c r="O13" s="62" t="s">
        <v>139</v>
      </c>
      <c r="P13" s="16">
        <f t="shared" si="0"/>
        <v>46</v>
      </c>
      <c r="Q13" s="12"/>
      <c r="R13" s="8" t="s">
        <v>122</v>
      </c>
    </row>
    <row r="14" spans="1:18" ht="15" customHeight="1">
      <c r="A14" s="12">
        <f t="shared" si="1"/>
        <v>4</v>
      </c>
      <c r="B14" s="14" t="s">
        <v>9</v>
      </c>
      <c r="C14" s="15">
        <v>1</v>
      </c>
      <c r="D14" s="32" t="s">
        <v>107</v>
      </c>
      <c r="E14" s="34" t="s">
        <v>108</v>
      </c>
      <c r="F14" s="16">
        <v>2</v>
      </c>
      <c r="G14" s="23">
        <v>7</v>
      </c>
      <c r="H14" s="23">
        <v>6.5</v>
      </c>
      <c r="I14" s="16">
        <f t="shared" si="2"/>
        <v>15.5</v>
      </c>
      <c r="J14" s="54">
        <v>6.6</v>
      </c>
      <c r="K14" s="16">
        <v>36.5</v>
      </c>
      <c r="L14" s="63" t="s">
        <v>140</v>
      </c>
      <c r="M14" s="69"/>
      <c r="N14" s="16"/>
      <c r="O14" s="13"/>
      <c r="P14" s="16">
        <f t="shared" si="0"/>
        <v>52</v>
      </c>
      <c r="Q14" s="12"/>
      <c r="R14" s="8" t="s">
        <v>130</v>
      </c>
    </row>
    <row r="15" spans="1:18" ht="15" customHeight="1">
      <c r="A15" s="12">
        <f t="shared" si="1"/>
        <v>5</v>
      </c>
      <c r="B15" s="14" t="s">
        <v>9</v>
      </c>
      <c r="C15" s="15">
        <v>1</v>
      </c>
      <c r="D15" s="32" t="s">
        <v>65</v>
      </c>
      <c r="E15" s="34" t="s">
        <v>66</v>
      </c>
      <c r="F15" s="16">
        <v>2.5</v>
      </c>
      <c r="G15" s="23">
        <v>4</v>
      </c>
      <c r="H15" s="23">
        <v>6</v>
      </c>
      <c r="I15" s="16">
        <f t="shared" si="2"/>
        <v>12.5</v>
      </c>
      <c r="J15" s="54">
        <v>6.8</v>
      </c>
      <c r="K15" s="16">
        <v>37.5</v>
      </c>
      <c r="L15" s="63" t="s">
        <v>132</v>
      </c>
      <c r="M15" s="69"/>
      <c r="N15" s="31">
        <v>0</v>
      </c>
      <c r="O15" s="62" t="s">
        <v>139</v>
      </c>
      <c r="P15" s="16">
        <f t="shared" si="0"/>
        <v>50</v>
      </c>
      <c r="Q15" s="12"/>
      <c r="R15" s="8" t="s">
        <v>119</v>
      </c>
    </row>
    <row r="16" spans="1:18" ht="15" customHeight="1">
      <c r="A16" s="12">
        <f t="shared" si="1"/>
        <v>6</v>
      </c>
      <c r="B16" s="14" t="s">
        <v>9</v>
      </c>
      <c r="C16" s="15">
        <v>1</v>
      </c>
      <c r="D16" s="47" t="s">
        <v>71</v>
      </c>
      <c r="E16" s="42" t="s">
        <v>72</v>
      </c>
      <c r="F16" s="43">
        <v>3</v>
      </c>
      <c r="G16" s="44">
        <v>8</v>
      </c>
      <c r="H16" s="44">
        <v>7</v>
      </c>
      <c r="I16" s="43">
        <f t="shared" si="2"/>
        <v>18</v>
      </c>
      <c r="J16" s="55">
        <v>8.8000000000000007</v>
      </c>
      <c r="K16" s="16">
        <v>48.5</v>
      </c>
      <c r="L16" s="63" t="s">
        <v>140</v>
      </c>
      <c r="M16" s="69"/>
      <c r="N16" s="43">
        <v>6.5</v>
      </c>
      <c r="O16" s="62" t="s">
        <v>137</v>
      </c>
      <c r="P16" s="16">
        <f t="shared" si="0"/>
        <v>73</v>
      </c>
      <c r="Q16" s="46"/>
      <c r="R16" s="8" t="s">
        <v>117</v>
      </c>
    </row>
    <row r="17" spans="1:18" ht="15" customHeight="1">
      <c r="A17" s="12">
        <f t="shared" si="1"/>
        <v>7</v>
      </c>
      <c r="B17" s="14" t="s">
        <v>9</v>
      </c>
      <c r="C17" s="15">
        <v>1</v>
      </c>
      <c r="D17" s="32" t="s">
        <v>37</v>
      </c>
      <c r="E17" s="34" t="s">
        <v>38</v>
      </c>
      <c r="F17" s="16">
        <v>2</v>
      </c>
      <c r="G17" s="23">
        <v>3</v>
      </c>
      <c r="H17" s="23">
        <v>5</v>
      </c>
      <c r="I17" s="16">
        <f t="shared" si="2"/>
        <v>10</v>
      </c>
      <c r="J17" s="52" t="s">
        <v>131</v>
      </c>
      <c r="K17" s="52" t="s">
        <v>131</v>
      </c>
      <c r="L17" s="63" t="s">
        <v>140</v>
      </c>
      <c r="M17" s="69"/>
      <c r="N17" s="16"/>
      <c r="O17" s="13"/>
      <c r="P17" s="16">
        <f t="shared" si="0"/>
        <v>10</v>
      </c>
      <c r="Q17" s="12" t="str">
        <f>IF(P17&gt;90.9,"10/A (изузетан одличан)",IF(P17&gt;80.9,"9/Б (одличан)",IF(P17&gt;70.9,"8/Ц (врло добар)",IF(P17&gt;60.9,"7/Д (добар)",IF(P17&gt;50.9,"6/Е (довољан)","5/Ф (није положио)")))))</f>
        <v>5/Ф (није положио)</v>
      </c>
      <c r="R17" s="52" t="s">
        <v>131</v>
      </c>
    </row>
    <row r="18" spans="1:18" ht="15" customHeight="1">
      <c r="A18" s="12">
        <f t="shared" si="1"/>
        <v>8</v>
      </c>
      <c r="B18" s="14" t="s">
        <v>9</v>
      </c>
      <c r="C18" s="15">
        <v>1</v>
      </c>
      <c r="D18" s="32" t="s">
        <v>105</v>
      </c>
      <c r="E18" s="34" t="s">
        <v>106</v>
      </c>
      <c r="F18" s="16">
        <v>2</v>
      </c>
      <c r="G18" s="23">
        <v>7.5</v>
      </c>
      <c r="H18" s="23">
        <v>5.5</v>
      </c>
      <c r="I18" s="16">
        <f t="shared" si="2"/>
        <v>15</v>
      </c>
      <c r="J18" s="54">
        <v>5.8</v>
      </c>
      <c r="K18" s="16">
        <v>32</v>
      </c>
      <c r="L18" s="63" t="s">
        <v>140</v>
      </c>
      <c r="M18" s="69"/>
      <c r="N18" s="31">
        <v>0</v>
      </c>
      <c r="O18" s="62" t="s">
        <v>139</v>
      </c>
      <c r="P18" s="16">
        <f t="shared" si="0"/>
        <v>47</v>
      </c>
      <c r="Q18" s="12"/>
      <c r="R18" s="8" t="s">
        <v>125</v>
      </c>
    </row>
    <row r="19" spans="1:18" ht="15" customHeight="1">
      <c r="A19" s="12">
        <f t="shared" si="1"/>
        <v>9</v>
      </c>
      <c r="B19" s="21" t="s">
        <v>9</v>
      </c>
      <c r="C19" s="15">
        <v>1</v>
      </c>
      <c r="D19" s="32" t="s">
        <v>61</v>
      </c>
      <c r="E19" s="34" t="s">
        <v>62</v>
      </c>
      <c r="F19" s="16">
        <v>1.5</v>
      </c>
      <c r="G19" s="23">
        <v>5.5</v>
      </c>
      <c r="H19" s="23">
        <v>2</v>
      </c>
      <c r="I19" s="16">
        <f t="shared" si="2"/>
        <v>9</v>
      </c>
      <c r="J19" s="54"/>
      <c r="K19" s="16"/>
      <c r="L19" s="13"/>
      <c r="M19" s="69"/>
      <c r="N19" s="16"/>
      <c r="O19" s="13"/>
      <c r="P19" s="16">
        <f t="shared" si="0"/>
        <v>9</v>
      </c>
      <c r="Q19" s="12" t="s">
        <v>132</v>
      </c>
    </row>
    <row r="20" spans="1:18" ht="15" customHeight="1">
      <c r="A20" s="12">
        <f t="shared" si="1"/>
        <v>10</v>
      </c>
      <c r="B20" s="14" t="s">
        <v>9</v>
      </c>
      <c r="C20" s="15">
        <v>1</v>
      </c>
      <c r="D20" s="32" t="s">
        <v>31</v>
      </c>
      <c r="E20" s="34" t="s">
        <v>32</v>
      </c>
      <c r="F20" s="16">
        <v>2.5</v>
      </c>
      <c r="G20" s="23">
        <v>0</v>
      </c>
      <c r="H20" s="23">
        <v>4.5</v>
      </c>
      <c r="I20" s="16">
        <f t="shared" si="2"/>
        <v>7</v>
      </c>
      <c r="J20" s="54">
        <v>6.2</v>
      </c>
      <c r="K20" s="16">
        <v>34</v>
      </c>
      <c r="L20" s="63" t="s">
        <v>132</v>
      </c>
      <c r="M20" s="69"/>
      <c r="N20" s="31">
        <v>0</v>
      </c>
      <c r="O20" s="62" t="s">
        <v>139</v>
      </c>
      <c r="P20" s="16">
        <f t="shared" si="0"/>
        <v>41</v>
      </c>
      <c r="Q20" s="12"/>
      <c r="R20" s="8" t="s">
        <v>126</v>
      </c>
    </row>
    <row r="21" spans="1:18" ht="15" customHeight="1">
      <c r="A21" s="12">
        <f t="shared" si="1"/>
        <v>11</v>
      </c>
      <c r="B21" s="14" t="s">
        <v>18</v>
      </c>
      <c r="C21" s="15">
        <v>1</v>
      </c>
      <c r="D21" s="47" t="s">
        <v>99</v>
      </c>
      <c r="E21" s="42" t="s">
        <v>100</v>
      </c>
      <c r="F21" s="43">
        <v>5</v>
      </c>
      <c r="G21" s="44">
        <v>10</v>
      </c>
      <c r="H21" s="44">
        <v>9</v>
      </c>
      <c r="I21" s="43">
        <f t="shared" si="2"/>
        <v>24</v>
      </c>
      <c r="J21" s="55">
        <v>9</v>
      </c>
      <c r="K21" s="16">
        <f t="shared" si="3"/>
        <v>49.5</v>
      </c>
      <c r="L21" s="63" t="s">
        <v>132</v>
      </c>
      <c r="M21" s="69"/>
      <c r="N21" s="43"/>
      <c r="O21" s="45"/>
      <c r="P21" s="16">
        <f t="shared" si="0"/>
        <v>73.5</v>
      </c>
      <c r="Q21" s="46"/>
      <c r="R21" s="51" t="s">
        <v>124</v>
      </c>
    </row>
    <row r="22" spans="1:18" ht="15" customHeight="1">
      <c r="A22" s="12">
        <f t="shared" si="1"/>
        <v>12</v>
      </c>
      <c r="B22" s="14" t="s">
        <v>18</v>
      </c>
      <c r="C22" s="15">
        <v>1</v>
      </c>
      <c r="D22" s="47" t="s">
        <v>43</v>
      </c>
      <c r="E22" s="42" t="s">
        <v>44</v>
      </c>
      <c r="F22" s="43">
        <v>3</v>
      </c>
      <c r="G22" s="44">
        <v>8</v>
      </c>
      <c r="H22" s="44">
        <v>7</v>
      </c>
      <c r="I22" s="43">
        <f t="shared" si="2"/>
        <v>18</v>
      </c>
      <c r="J22" s="55">
        <v>7.8</v>
      </c>
      <c r="K22" s="16">
        <v>43</v>
      </c>
      <c r="L22" s="63" t="s">
        <v>140</v>
      </c>
      <c r="M22" s="69"/>
      <c r="N22" s="43">
        <v>9</v>
      </c>
      <c r="O22" s="62" t="s">
        <v>137</v>
      </c>
      <c r="P22" s="16">
        <f t="shared" si="0"/>
        <v>70</v>
      </c>
      <c r="Q22" s="46"/>
      <c r="R22" s="8" t="s">
        <v>121</v>
      </c>
    </row>
    <row r="23" spans="1:18" ht="15" customHeight="1">
      <c r="A23" s="12">
        <f t="shared" si="1"/>
        <v>13</v>
      </c>
      <c r="B23" s="14" t="s">
        <v>18</v>
      </c>
      <c r="C23" s="15">
        <v>1</v>
      </c>
      <c r="D23" s="32" t="s">
        <v>75</v>
      </c>
      <c r="E23" s="34" t="s">
        <v>76</v>
      </c>
      <c r="F23" s="16">
        <v>3.5</v>
      </c>
      <c r="G23" s="23">
        <v>7</v>
      </c>
      <c r="H23" s="23">
        <v>6</v>
      </c>
      <c r="I23" s="16">
        <f t="shared" si="2"/>
        <v>16.5</v>
      </c>
      <c r="J23" s="54">
        <v>7.4</v>
      </c>
      <c r="K23" s="16">
        <v>41</v>
      </c>
      <c r="L23" s="63" t="s">
        <v>141</v>
      </c>
      <c r="M23" s="69"/>
      <c r="N23" s="31">
        <v>0</v>
      </c>
      <c r="O23" s="62" t="s">
        <v>139</v>
      </c>
      <c r="P23" s="16">
        <f t="shared" si="0"/>
        <v>57.5</v>
      </c>
      <c r="Q23" s="12"/>
      <c r="R23" s="8" t="s">
        <v>118</v>
      </c>
    </row>
    <row r="24" spans="1:18" ht="15" customHeight="1">
      <c r="A24" s="12">
        <f t="shared" si="1"/>
        <v>14</v>
      </c>
      <c r="B24" s="14" t="s">
        <v>18</v>
      </c>
      <c r="C24" s="15">
        <v>1</v>
      </c>
      <c r="D24" s="47" t="s">
        <v>55</v>
      </c>
      <c r="E24" s="42" t="s">
        <v>56</v>
      </c>
      <c r="F24" s="43">
        <v>5</v>
      </c>
      <c r="G24" s="44">
        <v>8</v>
      </c>
      <c r="H24" s="44">
        <v>8.5</v>
      </c>
      <c r="I24" s="43">
        <f t="shared" si="2"/>
        <v>21.5</v>
      </c>
      <c r="J24" s="55">
        <v>6.8</v>
      </c>
      <c r="K24" s="16">
        <v>37.5</v>
      </c>
      <c r="L24" s="63" t="s">
        <v>141</v>
      </c>
      <c r="M24" s="69"/>
      <c r="N24" s="31">
        <v>0</v>
      </c>
      <c r="O24" s="62" t="s">
        <v>139</v>
      </c>
      <c r="P24" s="16">
        <f t="shared" si="0"/>
        <v>59</v>
      </c>
      <c r="Q24" s="46"/>
      <c r="R24" s="8" t="s">
        <v>119</v>
      </c>
    </row>
    <row r="25" spans="1:18" ht="15" customHeight="1">
      <c r="A25" s="12">
        <f t="shared" si="1"/>
        <v>15</v>
      </c>
      <c r="B25" s="14" t="s">
        <v>18</v>
      </c>
      <c r="C25" s="15">
        <v>1</v>
      </c>
      <c r="D25" s="32" t="s">
        <v>39</v>
      </c>
      <c r="E25" s="34" t="s">
        <v>40</v>
      </c>
      <c r="F25" s="16">
        <v>3.5</v>
      </c>
      <c r="G25" s="23">
        <v>6.5</v>
      </c>
      <c r="H25" s="23">
        <v>3</v>
      </c>
      <c r="I25" s="16">
        <f t="shared" si="2"/>
        <v>13</v>
      </c>
      <c r="J25" s="54">
        <v>6</v>
      </c>
      <c r="K25" s="16">
        <f t="shared" si="3"/>
        <v>33</v>
      </c>
      <c r="L25" s="63" t="s">
        <v>140</v>
      </c>
      <c r="M25" s="69"/>
      <c r="N25" s="16"/>
      <c r="O25" s="13"/>
      <c r="P25" s="16">
        <f t="shared" si="0"/>
        <v>46</v>
      </c>
      <c r="Q25" s="12"/>
      <c r="R25" s="8" t="s">
        <v>122</v>
      </c>
    </row>
    <row r="26" spans="1:18" ht="15" customHeight="1">
      <c r="A26" s="12">
        <f>A25+1</f>
        <v>16</v>
      </c>
      <c r="B26" s="14" t="s">
        <v>9</v>
      </c>
      <c r="C26" s="15">
        <v>1</v>
      </c>
      <c r="D26" s="48"/>
      <c r="E26" s="49" t="s">
        <v>111</v>
      </c>
      <c r="F26" s="43">
        <v>1</v>
      </c>
      <c r="G26" s="44">
        <v>2</v>
      </c>
      <c r="H26" s="44">
        <v>6</v>
      </c>
      <c r="I26" s="43">
        <f t="shared" si="2"/>
        <v>9</v>
      </c>
      <c r="J26" s="52" t="s">
        <v>131</v>
      </c>
      <c r="K26" s="52" t="s">
        <v>131</v>
      </c>
      <c r="L26" s="63" t="s">
        <v>140</v>
      </c>
      <c r="M26" s="69"/>
      <c r="N26" s="43"/>
      <c r="O26" s="45"/>
      <c r="P26" s="16">
        <f t="shared" si="0"/>
        <v>9</v>
      </c>
      <c r="Q26" s="12" t="str">
        <f>IF(P26&gt;90.9,"10/A (изузетан одличан)",IF(P26&gt;80.9,"9/Б (одличан)",IF(P26&gt;70.9,"8/Ц (врло добар)",IF(P26&gt;60.9,"7/Д (добар)",IF(P26&gt;50.9,"6/Е (довољан)","5/Ф (није положио)")))))</f>
        <v>5/Ф (није положио)</v>
      </c>
      <c r="R26" s="52" t="s">
        <v>131</v>
      </c>
    </row>
    <row r="27" spans="1:18" ht="15" customHeight="1">
      <c r="A27" s="12">
        <f t="shared" si="1"/>
        <v>17</v>
      </c>
      <c r="B27" s="14" t="s">
        <v>9</v>
      </c>
      <c r="C27" s="15">
        <v>1</v>
      </c>
      <c r="D27" s="32" t="s">
        <v>25</v>
      </c>
      <c r="E27" s="34" t="s">
        <v>26</v>
      </c>
      <c r="F27" s="16">
        <v>2.5</v>
      </c>
      <c r="G27" s="23">
        <v>7.5</v>
      </c>
      <c r="H27" s="23">
        <v>6.5</v>
      </c>
      <c r="I27" s="16">
        <f t="shared" si="2"/>
        <v>16.5</v>
      </c>
      <c r="J27" s="54">
        <v>6.4</v>
      </c>
      <c r="K27" s="16">
        <v>35</v>
      </c>
      <c r="L27" s="63" t="s">
        <v>140</v>
      </c>
      <c r="M27" s="69"/>
      <c r="N27" s="16">
        <v>7.5</v>
      </c>
      <c r="O27" s="62" t="s">
        <v>137</v>
      </c>
      <c r="P27" s="16">
        <f t="shared" si="0"/>
        <v>59</v>
      </c>
      <c r="Q27" s="12"/>
      <c r="R27" s="8" t="s">
        <v>129</v>
      </c>
    </row>
    <row r="28" spans="1:18" ht="15" customHeight="1">
      <c r="A28" s="12">
        <f t="shared" si="1"/>
        <v>18</v>
      </c>
      <c r="B28" s="14" t="s">
        <v>9</v>
      </c>
      <c r="C28" s="15">
        <v>1</v>
      </c>
      <c r="D28" s="47" t="s">
        <v>51</v>
      </c>
      <c r="E28" s="42" t="s">
        <v>52</v>
      </c>
      <c r="F28" s="43">
        <v>2</v>
      </c>
      <c r="G28" s="44">
        <v>3.5</v>
      </c>
      <c r="H28" s="44">
        <v>6</v>
      </c>
      <c r="I28" s="43">
        <f t="shared" si="2"/>
        <v>11.5</v>
      </c>
      <c r="J28" s="55">
        <v>7</v>
      </c>
      <c r="K28" s="16">
        <f t="shared" si="3"/>
        <v>38.5</v>
      </c>
      <c r="L28" s="63" t="s">
        <v>140</v>
      </c>
      <c r="M28" s="69"/>
      <c r="N28" s="43"/>
      <c r="O28" s="45"/>
      <c r="P28" s="16">
        <f t="shared" si="0"/>
        <v>50</v>
      </c>
      <c r="Q28" s="46"/>
      <c r="R28" s="8" t="s">
        <v>115</v>
      </c>
    </row>
    <row r="29" spans="1:18" ht="15" customHeight="1">
      <c r="A29" s="12">
        <f t="shared" si="1"/>
        <v>19</v>
      </c>
      <c r="B29" s="14" t="s">
        <v>9</v>
      </c>
      <c r="C29" s="15">
        <v>1</v>
      </c>
      <c r="D29" s="32" t="s">
        <v>49</v>
      </c>
      <c r="E29" s="34" t="s">
        <v>50</v>
      </c>
      <c r="F29" s="16">
        <v>4</v>
      </c>
      <c r="G29" s="23">
        <v>8</v>
      </c>
      <c r="H29" s="23">
        <v>7.5</v>
      </c>
      <c r="I29" s="16">
        <f t="shared" si="2"/>
        <v>19.5</v>
      </c>
      <c r="J29" s="54">
        <v>8.8000000000000007</v>
      </c>
      <c r="K29" s="16">
        <v>48.5</v>
      </c>
      <c r="L29" s="63" t="s">
        <v>132</v>
      </c>
      <c r="M29" s="69"/>
      <c r="N29" s="16"/>
      <c r="O29" s="13"/>
      <c r="P29" s="16">
        <f t="shared" si="0"/>
        <v>68</v>
      </c>
      <c r="Q29" s="12"/>
      <c r="R29" s="8" t="s">
        <v>117</v>
      </c>
    </row>
    <row r="30" spans="1:18" ht="15" customHeight="1">
      <c r="A30" s="12">
        <f t="shared" si="1"/>
        <v>20</v>
      </c>
      <c r="B30" s="14" t="s">
        <v>9</v>
      </c>
      <c r="C30" s="15">
        <v>1</v>
      </c>
      <c r="D30" s="32" t="s">
        <v>69</v>
      </c>
      <c r="E30" s="34" t="s">
        <v>70</v>
      </c>
      <c r="F30" s="16">
        <v>3</v>
      </c>
      <c r="G30" s="23">
        <v>6</v>
      </c>
      <c r="H30" s="23">
        <v>5</v>
      </c>
      <c r="I30" s="16">
        <f t="shared" si="2"/>
        <v>14</v>
      </c>
      <c r="J30" s="54">
        <v>5.8</v>
      </c>
      <c r="K30" s="16">
        <v>32</v>
      </c>
      <c r="L30" s="63" t="s">
        <v>132</v>
      </c>
      <c r="M30" s="69"/>
      <c r="N30" s="31">
        <v>0</v>
      </c>
      <c r="O30" s="62" t="s">
        <v>139</v>
      </c>
      <c r="P30" s="16">
        <f t="shared" si="0"/>
        <v>46</v>
      </c>
      <c r="Q30" s="12"/>
      <c r="R30" s="8" t="s">
        <v>125</v>
      </c>
    </row>
    <row r="31" spans="1:18" ht="15" customHeight="1">
      <c r="A31" s="12">
        <f t="shared" si="1"/>
        <v>21</v>
      </c>
      <c r="B31" s="14" t="s">
        <v>9</v>
      </c>
      <c r="C31" s="15">
        <v>1</v>
      </c>
      <c r="D31" s="47" t="s">
        <v>67</v>
      </c>
      <c r="E31" s="42" t="s">
        <v>68</v>
      </c>
      <c r="F31" s="43">
        <v>4</v>
      </c>
      <c r="G31" s="44">
        <v>2.5</v>
      </c>
      <c r="H31" s="44">
        <v>6</v>
      </c>
      <c r="I31" s="43">
        <f t="shared" si="2"/>
        <v>12.5</v>
      </c>
      <c r="J31" s="54">
        <v>6.8</v>
      </c>
      <c r="K31" s="16">
        <v>37.5</v>
      </c>
      <c r="L31" s="63" t="s">
        <v>132</v>
      </c>
      <c r="M31" s="69"/>
      <c r="N31" s="43"/>
      <c r="O31" s="45"/>
      <c r="P31" s="16">
        <f t="shared" si="0"/>
        <v>50</v>
      </c>
      <c r="Q31" s="46"/>
      <c r="R31" s="8" t="s">
        <v>119</v>
      </c>
    </row>
    <row r="32" spans="1:18" ht="15" customHeight="1">
      <c r="A32" s="12">
        <f t="shared" si="1"/>
        <v>22</v>
      </c>
      <c r="B32" s="14" t="s">
        <v>9</v>
      </c>
      <c r="C32" s="15">
        <v>1</v>
      </c>
      <c r="D32" s="32" t="s">
        <v>79</v>
      </c>
      <c r="E32" s="34" t="s">
        <v>80</v>
      </c>
      <c r="F32" s="16">
        <v>2</v>
      </c>
      <c r="G32" s="23">
        <v>0</v>
      </c>
      <c r="H32" s="23">
        <v>2</v>
      </c>
      <c r="I32" s="16">
        <f t="shared" si="2"/>
        <v>4</v>
      </c>
      <c r="J32" s="54">
        <v>6</v>
      </c>
      <c r="K32" s="16">
        <f t="shared" si="3"/>
        <v>33</v>
      </c>
      <c r="L32" s="63" t="s">
        <v>132</v>
      </c>
      <c r="M32" s="69"/>
      <c r="N32" s="31">
        <v>0</v>
      </c>
      <c r="O32" s="62" t="s">
        <v>139</v>
      </c>
      <c r="P32" s="16">
        <f t="shared" si="0"/>
        <v>37</v>
      </c>
      <c r="Q32" s="12"/>
      <c r="R32" s="8" t="s">
        <v>122</v>
      </c>
    </row>
    <row r="33" spans="1:18" ht="15" customHeight="1">
      <c r="A33" s="12">
        <f t="shared" si="1"/>
        <v>23</v>
      </c>
      <c r="B33" s="14" t="s">
        <v>9</v>
      </c>
      <c r="C33" s="15">
        <v>1</v>
      </c>
      <c r="D33" s="47" t="s">
        <v>77</v>
      </c>
      <c r="E33" s="42" t="s">
        <v>78</v>
      </c>
      <c r="F33" s="43">
        <v>1</v>
      </c>
      <c r="G33" s="44">
        <v>4</v>
      </c>
      <c r="H33" s="44">
        <v>6</v>
      </c>
      <c r="I33" s="43">
        <f t="shared" si="2"/>
        <v>11</v>
      </c>
      <c r="J33" s="55">
        <v>7.4</v>
      </c>
      <c r="K33" s="16">
        <v>40.5</v>
      </c>
      <c r="L33" s="63" t="s">
        <v>140</v>
      </c>
      <c r="M33" s="69"/>
      <c r="N33" s="43"/>
      <c r="O33" s="45"/>
      <c r="P33" s="16">
        <f t="shared" si="0"/>
        <v>51.5</v>
      </c>
      <c r="Q33" s="46"/>
      <c r="R33" s="8" t="s">
        <v>118</v>
      </c>
    </row>
    <row r="34" spans="1:18" ht="15" customHeight="1">
      <c r="A34" s="12">
        <f t="shared" si="1"/>
        <v>24</v>
      </c>
      <c r="B34" s="14" t="s">
        <v>9</v>
      </c>
      <c r="C34" s="15">
        <v>1</v>
      </c>
      <c r="D34" s="32" t="s">
        <v>59</v>
      </c>
      <c r="E34" s="34" t="s">
        <v>60</v>
      </c>
      <c r="F34" s="16">
        <v>3</v>
      </c>
      <c r="G34" s="23">
        <v>8</v>
      </c>
      <c r="H34" s="23">
        <v>7</v>
      </c>
      <c r="I34" s="16">
        <f t="shared" si="2"/>
        <v>18</v>
      </c>
      <c r="J34" s="54">
        <v>6</v>
      </c>
      <c r="K34" s="16">
        <f t="shared" si="3"/>
        <v>33</v>
      </c>
      <c r="L34" s="63" t="s">
        <v>132</v>
      </c>
      <c r="M34" s="69"/>
      <c r="N34" s="31">
        <v>0</v>
      </c>
      <c r="O34" s="62" t="s">
        <v>139</v>
      </c>
      <c r="P34" s="16">
        <f t="shared" si="0"/>
        <v>51</v>
      </c>
      <c r="Q34" s="12"/>
      <c r="R34" s="8" t="s">
        <v>122</v>
      </c>
    </row>
    <row r="35" spans="1:18" ht="15" customHeight="1">
      <c r="A35" s="12">
        <f t="shared" si="1"/>
        <v>25</v>
      </c>
      <c r="B35" s="14" t="s">
        <v>9</v>
      </c>
      <c r="C35" s="15">
        <v>1</v>
      </c>
      <c r="D35" s="47" t="s">
        <v>83</v>
      </c>
      <c r="E35" s="42" t="s">
        <v>84</v>
      </c>
      <c r="F35" s="43">
        <v>1</v>
      </c>
      <c r="G35" s="44">
        <v>6</v>
      </c>
      <c r="H35" s="44">
        <v>3</v>
      </c>
      <c r="I35" s="43">
        <f t="shared" si="2"/>
        <v>10</v>
      </c>
      <c r="J35" s="55">
        <v>7.4</v>
      </c>
      <c r="K35" s="16">
        <v>40.5</v>
      </c>
      <c r="L35" s="63" t="s">
        <v>140</v>
      </c>
      <c r="M35" s="69"/>
      <c r="N35" s="43"/>
      <c r="O35" s="45"/>
      <c r="P35" s="16">
        <f t="shared" si="0"/>
        <v>50.5</v>
      </c>
      <c r="Q35" s="46"/>
      <c r="R35" s="8" t="s">
        <v>118</v>
      </c>
    </row>
    <row r="36" spans="1:18" ht="15" customHeight="1">
      <c r="A36" s="12">
        <f t="shared" si="1"/>
        <v>26</v>
      </c>
      <c r="B36" s="14" t="s">
        <v>18</v>
      </c>
      <c r="C36" s="15">
        <v>1</v>
      </c>
      <c r="D36" s="47" t="s">
        <v>81</v>
      </c>
      <c r="E36" s="42" t="s">
        <v>82</v>
      </c>
      <c r="F36" s="43">
        <v>3</v>
      </c>
      <c r="G36" s="44">
        <v>8</v>
      </c>
      <c r="H36" s="44">
        <v>3</v>
      </c>
      <c r="I36" s="43">
        <f t="shared" si="2"/>
        <v>14</v>
      </c>
      <c r="J36" s="52" t="s">
        <v>131</v>
      </c>
      <c r="K36" s="52" t="s">
        <v>131</v>
      </c>
      <c r="L36" s="63" t="s">
        <v>132</v>
      </c>
      <c r="M36" s="69"/>
      <c r="N36" s="43"/>
      <c r="O36" s="45"/>
      <c r="P36" s="16">
        <f t="shared" si="0"/>
        <v>14</v>
      </c>
      <c r="Q36" s="12" t="str">
        <f>IF(P36&gt;90.9,"10/A (изузетан одличан)",IF(P36&gt;80.9,"9/Б (одличан)",IF(P36&gt;70.9,"8/Ц (врло добар)",IF(P36&gt;60.9,"7/Д (добар)",IF(P36&gt;50.9,"6/Е (довољан)","5/Ф (није положио)")))))</f>
        <v>5/Ф (није положио)</v>
      </c>
      <c r="R36" s="52" t="s">
        <v>131</v>
      </c>
    </row>
    <row r="37" spans="1:18" ht="15" customHeight="1">
      <c r="A37" s="12">
        <f t="shared" si="1"/>
        <v>27</v>
      </c>
      <c r="B37" s="14" t="s">
        <v>18</v>
      </c>
      <c r="C37" s="15">
        <v>1</v>
      </c>
      <c r="D37" s="32" t="s">
        <v>73</v>
      </c>
      <c r="E37" s="34" t="s">
        <v>74</v>
      </c>
      <c r="F37" s="16">
        <v>3.5</v>
      </c>
      <c r="G37" s="23">
        <v>8</v>
      </c>
      <c r="H37" s="23">
        <v>4</v>
      </c>
      <c r="I37" s="16">
        <f t="shared" si="2"/>
        <v>15.5</v>
      </c>
      <c r="J37" s="54">
        <v>5.8</v>
      </c>
      <c r="K37" s="16">
        <v>32</v>
      </c>
      <c r="L37" s="63" t="s">
        <v>141</v>
      </c>
      <c r="M37" s="69">
        <v>8</v>
      </c>
      <c r="N37" s="16">
        <v>6</v>
      </c>
      <c r="O37" s="62" t="s">
        <v>137</v>
      </c>
      <c r="P37" s="16">
        <f t="shared" si="0"/>
        <v>61.5</v>
      </c>
      <c r="Q37" s="12"/>
      <c r="R37" s="8" t="s">
        <v>115</v>
      </c>
    </row>
    <row r="38" spans="1:18" ht="15" customHeight="1">
      <c r="A38" s="12">
        <f t="shared" si="1"/>
        <v>28</v>
      </c>
      <c r="B38" s="14" t="s">
        <v>9</v>
      </c>
      <c r="C38" s="15">
        <v>1</v>
      </c>
      <c r="D38" s="32" t="s">
        <v>85</v>
      </c>
      <c r="E38" s="34" t="s">
        <v>86</v>
      </c>
      <c r="F38" s="16"/>
      <c r="G38" s="23"/>
      <c r="H38" s="23"/>
      <c r="I38" s="16"/>
      <c r="J38" s="54"/>
      <c r="K38" s="16"/>
      <c r="L38" s="62"/>
      <c r="M38" s="69"/>
      <c r="N38" s="16"/>
      <c r="O38" s="13"/>
      <c r="P38" s="16">
        <f t="shared" si="0"/>
        <v>0</v>
      </c>
      <c r="Q38" s="12" t="s">
        <v>132</v>
      </c>
    </row>
    <row r="39" spans="1:18" ht="15" customHeight="1">
      <c r="A39" s="12">
        <f t="shared" si="1"/>
        <v>29</v>
      </c>
      <c r="B39" s="14" t="s">
        <v>9</v>
      </c>
      <c r="C39" s="15">
        <v>1</v>
      </c>
      <c r="D39" s="32" t="s">
        <v>45</v>
      </c>
      <c r="E39" s="34" t="s">
        <v>46</v>
      </c>
      <c r="F39" s="16">
        <v>4.5</v>
      </c>
      <c r="G39" s="23">
        <v>9</v>
      </c>
      <c r="H39" s="23">
        <v>6</v>
      </c>
      <c r="I39" s="16">
        <f t="shared" si="2"/>
        <v>19.5</v>
      </c>
      <c r="J39" s="54">
        <v>8.1999999999999993</v>
      </c>
      <c r="K39" s="16">
        <v>45</v>
      </c>
      <c r="L39" s="63" t="s">
        <v>140</v>
      </c>
      <c r="M39" s="69"/>
      <c r="N39" s="16"/>
      <c r="O39" s="13"/>
      <c r="P39" s="16">
        <f t="shared" si="0"/>
        <v>64.5</v>
      </c>
      <c r="Q39" s="12"/>
      <c r="R39" s="8" t="s">
        <v>123</v>
      </c>
    </row>
    <row r="40" spans="1:18" ht="15" customHeight="1">
      <c r="A40" s="12">
        <f t="shared" si="1"/>
        <v>30</v>
      </c>
      <c r="B40" s="14" t="s">
        <v>9</v>
      </c>
      <c r="C40" s="15">
        <v>1</v>
      </c>
      <c r="D40" s="32" t="s">
        <v>95</v>
      </c>
      <c r="E40" s="34" t="s">
        <v>96</v>
      </c>
      <c r="F40" s="16"/>
      <c r="G40" s="23"/>
      <c r="H40" s="23"/>
      <c r="I40" s="16">
        <f t="shared" si="2"/>
        <v>0</v>
      </c>
      <c r="J40" s="54"/>
      <c r="K40" s="16">
        <f t="shared" si="3"/>
        <v>0</v>
      </c>
      <c r="L40" s="62"/>
      <c r="M40" s="69"/>
      <c r="N40" s="16"/>
      <c r="O40" s="13"/>
      <c r="P40" s="16">
        <f t="shared" si="0"/>
        <v>0</v>
      </c>
      <c r="Q40" s="12"/>
    </row>
    <row r="41" spans="1:18" ht="15" customHeight="1">
      <c r="A41" s="12">
        <f t="shared" si="1"/>
        <v>31</v>
      </c>
      <c r="B41" s="14" t="s">
        <v>9</v>
      </c>
      <c r="C41" s="15">
        <v>1</v>
      </c>
      <c r="D41" s="47" t="s">
        <v>33</v>
      </c>
      <c r="E41" s="42" t="s">
        <v>34</v>
      </c>
      <c r="F41" s="43">
        <v>3.5</v>
      </c>
      <c r="G41" s="44">
        <v>9</v>
      </c>
      <c r="H41" s="44">
        <v>7.5</v>
      </c>
      <c r="I41" s="43">
        <f t="shared" si="2"/>
        <v>20</v>
      </c>
      <c r="J41" s="55">
        <v>5.8</v>
      </c>
      <c r="K41" s="16">
        <v>32</v>
      </c>
      <c r="L41" s="63" t="s">
        <v>140</v>
      </c>
      <c r="M41" s="69"/>
      <c r="N41" s="43">
        <v>6</v>
      </c>
      <c r="O41" s="62" t="s">
        <v>137</v>
      </c>
      <c r="P41" s="16">
        <f t="shared" si="0"/>
        <v>58</v>
      </c>
      <c r="Q41" s="46"/>
      <c r="R41" s="8" t="s">
        <v>125</v>
      </c>
    </row>
    <row r="42" spans="1:18" ht="15" customHeight="1">
      <c r="A42" s="12">
        <f t="shared" si="1"/>
        <v>32</v>
      </c>
      <c r="B42" s="14" t="s">
        <v>9</v>
      </c>
      <c r="C42" s="15">
        <v>1</v>
      </c>
      <c r="D42" s="32" t="s">
        <v>103</v>
      </c>
      <c r="E42" s="34" t="s">
        <v>104</v>
      </c>
      <c r="F42" s="16">
        <v>3</v>
      </c>
      <c r="G42" s="23">
        <v>6</v>
      </c>
      <c r="H42" s="23">
        <v>3</v>
      </c>
      <c r="I42" s="16">
        <f t="shared" si="2"/>
        <v>12</v>
      </c>
      <c r="J42" s="52" t="s">
        <v>131</v>
      </c>
      <c r="K42" s="52" t="s">
        <v>131</v>
      </c>
      <c r="L42" s="63" t="s">
        <v>140</v>
      </c>
      <c r="M42" s="69"/>
      <c r="N42" s="16"/>
      <c r="O42" s="13"/>
      <c r="P42" s="16">
        <f t="shared" si="0"/>
        <v>12</v>
      </c>
      <c r="Q42" s="12" t="str">
        <f>IF(P42&gt;90.9,"10/A (изузетан одличан)",IF(P42&gt;80.9,"9/Б (одличан)",IF(P42&gt;70.9,"8/Ц (врло добар)",IF(P42&gt;60.9,"7/Д (добар)",IF(P42&gt;50.9,"6/Е (довољан)","5/Ф (није положио)")))))</f>
        <v>5/Ф (није положио)</v>
      </c>
      <c r="R42" s="52" t="s">
        <v>131</v>
      </c>
    </row>
    <row r="43" spans="1:18" ht="15" customHeight="1">
      <c r="A43" s="35">
        <f t="shared" si="1"/>
        <v>33</v>
      </c>
      <c r="B43" s="36" t="s">
        <v>9</v>
      </c>
      <c r="C43" s="37">
        <v>1</v>
      </c>
      <c r="D43" s="33" t="s">
        <v>41</v>
      </c>
      <c r="E43" s="34" t="s">
        <v>42</v>
      </c>
      <c r="F43" s="16">
        <v>3.5</v>
      </c>
      <c r="G43" s="23">
        <v>7</v>
      </c>
      <c r="H43" s="23">
        <v>4</v>
      </c>
      <c r="I43" s="16">
        <f t="shared" si="2"/>
        <v>14.5</v>
      </c>
      <c r="J43" s="54">
        <v>5.8</v>
      </c>
      <c r="K43" s="16">
        <v>32</v>
      </c>
      <c r="L43" s="63" t="s">
        <v>140</v>
      </c>
      <c r="M43" s="69"/>
      <c r="N43" s="16"/>
      <c r="O43" s="13"/>
      <c r="P43" s="16">
        <f t="shared" si="0"/>
        <v>46.5</v>
      </c>
      <c r="Q43" s="12"/>
      <c r="R43" s="8" t="s">
        <v>125</v>
      </c>
    </row>
    <row r="44" spans="1:18" ht="15" customHeight="1">
      <c r="A44" s="12">
        <f t="shared" si="1"/>
        <v>34</v>
      </c>
      <c r="B44" s="14" t="s">
        <v>9</v>
      </c>
      <c r="C44" s="15">
        <v>1</v>
      </c>
      <c r="D44" s="38" t="s">
        <v>87</v>
      </c>
      <c r="E44" s="39" t="s">
        <v>88</v>
      </c>
      <c r="F44" s="16"/>
      <c r="G44" s="23"/>
      <c r="H44" s="23"/>
      <c r="I44" s="16">
        <f t="shared" si="2"/>
        <v>0</v>
      </c>
      <c r="J44" s="54"/>
      <c r="K44" s="16">
        <f t="shared" si="3"/>
        <v>0</v>
      </c>
      <c r="L44" s="62"/>
      <c r="M44" s="69"/>
      <c r="N44" s="16"/>
      <c r="O44" s="13"/>
      <c r="P44" s="16">
        <f t="shared" si="0"/>
        <v>0</v>
      </c>
      <c r="Q44" s="12" t="s">
        <v>132</v>
      </c>
    </row>
    <row r="45" spans="1:18" ht="15" customHeight="1">
      <c r="A45" s="12">
        <f t="shared" si="1"/>
        <v>35</v>
      </c>
      <c r="B45" s="14" t="s">
        <v>9</v>
      </c>
      <c r="C45" s="15">
        <v>1</v>
      </c>
      <c r="D45" s="33" t="s">
        <v>53</v>
      </c>
      <c r="E45" s="34" t="s">
        <v>54</v>
      </c>
      <c r="F45" s="16">
        <v>4</v>
      </c>
      <c r="G45" s="23">
        <v>8</v>
      </c>
      <c r="H45" s="23">
        <v>5.5</v>
      </c>
      <c r="I45" s="16">
        <f t="shared" si="2"/>
        <v>17.5</v>
      </c>
      <c r="J45" s="54">
        <v>8.8000000000000007</v>
      </c>
      <c r="K45" s="16">
        <v>48.5</v>
      </c>
      <c r="L45" s="63" t="s">
        <v>132</v>
      </c>
      <c r="M45" s="69"/>
      <c r="N45" s="16">
        <v>8.5</v>
      </c>
      <c r="O45" s="62" t="s">
        <v>137</v>
      </c>
      <c r="P45" s="16">
        <f t="shared" si="0"/>
        <v>74.5</v>
      </c>
      <c r="Q45" s="12"/>
      <c r="R45" s="8" t="s">
        <v>117</v>
      </c>
    </row>
    <row r="46" spans="1:18" ht="15" customHeight="1">
      <c r="A46" s="12">
        <f t="shared" si="1"/>
        <v>36</v>
      </c>
      <c r="B46" s="14" t="s">
        <v>9</v>
      </c>
      <c r="C46" s="15">
        <v>1</v>
      </c>
      <c r="D46" s="33" t="s">
        <v>63</v>
      </c>
      <c r="E46" s="34" t="s">
        <v>64</v>
      </c>
      <c r="F46" s="16"/>
      <c r="G46" s="23"/>
      <c r="H46" s="23"/>
      <c r="I46" s="16">
        <f t="shared" si="2"/>
        <v>0</v>
      </c>
      <c r="J46" s="54"/>
      <c r="K46" s="16">
        <f t="shared" si="3"/>
        <v>0</v>
      </c>
      <c r="L46" s="63" t="s">
        <v>140</v>
      </c>
      <c r="M46" s="69"/>
      <c r="N46" s="16"/>
      <c r="O46" s="13"/>
      <c r="P46" s="16">
        <f t="shared" si="0"/>
        <v>0</v>
      </c>
      <c r="Q46" s="12"/>
    </row>
    <row r="47" spans="1:18" ht="15" customHeight="1">
      <c r="A47" s="12">
        <f t="shared" si="1"/>
        <v>37</v>
      </c>
      <c r="B47" s="14" t="s">
        <v>9</v>
      </c>
      <c r="C47" s="15">
        <v>1</v>
      </c>
      <c r="D47" s="41" t="s">
        <v>89</v>
      </c>
      <c r="E47" s="42" t="s">
        <v>90</v>
      </c>
      <c r="F47" s="43">
        <v>2</v>
      </c>
      <c r="G47" s="44">
        <v>7</v>
      </c>
      <c r="H47" s="44">
        <v>6</v>
      </c>
      <c r="I47" s="43">
        <f t="shared" si="2"/>
        <v>15</v>
      </c>
      <c r="J47" s="55">
        <v>8.4</v>
      </c>
      <c r="K47" s="16">
        <v>46</v>
      </c>
      <c r="L47" s="63" t="s">
        <v>142</v>
      </c>
      <c r="M47" s="69"/>
      <c r="N47" s="43"/>
      <c r="O47" s="45"/>
      <c r="P47" s="16">
        <f t="shared" si="0"/>
        <v>61</v>
      </c>
      <c r="Q47" s="46"/>
      <c r="R47" s="8" t="s">
        <v>120</v>
      </c>
    </row>
    <row r="48" spans="1:18" ht="15" customHeight="1">
      <c r="A48" s="12">
        <f t="shared" si="1"/>
        <v>38</v>
      </c>
      <c r="B48" s="14" t="s">
        <v>9</v>
      </c>
      <c r="C48" s="15">
        <v>1</v>
      </c>
      <c r="D48" s="41" t="s">
        <v>35</v>
      </c>
      <c r="E48" s="42" t="s">
        <v>36</v>
      </c>
      <c r="F48" s="43">
        <v>1</v>
      </c>
      <c r="G48" s="44">
        <v>5</v>
      </c>
      <c r="H48" s="44">
        <v>6</v>
      </c>
      <c r="I48" s="43">
        <f t="shared" si="2"/>
        <v>12</v>
      </c>
      <c r="J48" s="55">
        <v>8.8000000000000007</v>
      </c>
      <c r="K48" s="16">
        <v>48.5</v>
      </c>
      <c r="L48" s="63" t="s">
        <v>140</v>
      </c>
      <c r="M48" s="69"/>
      <c r="N48" s="43"/>
      <c r="O48" s="45"/>
      <c r="P48" s="16">
        <f t="shared" si="0"/>
        <v>60.5</v>
      </c>
      <c r="Q48" s="46"/>
      <c r="R48" s="8" t="s">
        <v>117</v>
      </c>
    </row>
    <row r="49" spans="1:18" ht="15" customHeight="1">
      <c r="A49" s="12">
        <f t="shared" si="1"/>
        <v>39</v>
      </c>
      <c r="B49" s="14" t="s">
        <v>9</v>
      </c>
      <c r="C49" s="15">
        <v>1</v>
      </c>
      <c r="D49" s="41" t="s">
        <v>109</v>
      </c>
      <c r="E49" s="42" t="s">
        <v>110</v>
      </c>
      <c r="F49" s="43">
        <v>3</v>
      </c>
      <c r="G49" s="44">
        <v>4</v>
      </c>
      <c r="H49" s="44">
        <v>5</v>
      </c>
      <c r="I49" s="43">
        <f t="shared" si="2"/>
        <v>12</v>
      </c>
      <c r="J49" s="55">
        <v>6</v>
      </c>
      <c r="K49" s="16">
        <f t="shared" si="3"/>
        <v>33</v>
      </c>
      <c r="L49" s="63" t="s">
        <v>132</v>
      </c>
      <c r="M49" s="69"/>
      <c r="N49" s="31">
        <v>0</v>
      </c>
      <c r="O49" s="62" t="s">
        <v>139</v>
      </c>
      <c r="P49" s="16">
        <f t="shared" si="0"/>
        <v>45</v>
      </c>
      <c r="Q49" s="46"/>
      <c r="R49" s="8" t="s">
        <v>122</v>
      </c>
    </row>
    <row r="50" spans="1:18" ht="15" customHeight="1">
      <c r="A50" s="12">
        <f t="shared" si="1"/>
        <v>40</v>
      </c>
      <c r="B50" s="14" t="s">
        <v>9</v>
      </c>
      <c r="C50" s="15">
        <v>1</v>
      </c>
      <c r="D50" s="33" t="s">
        <v>97</v>
      </c>
      <c r="E50" s="34" t="s">
        <v>98</v>
      </c>
      <c r="F50" s="16">
        <v>1.5</v>
      </c>
      <c r="G50" s="23">
        <v>7</v>
      </c>
      <c r="H50" s="23">
        <v>3</v>
      </c>
      <c r="I50" s="16">
        <f t="shared" si="2"/>
        <v>11.5</v>
      </c>
      <c r="J50" s="52" t="s">
        <v>131</v>
      </c>
      <c r="K50" s="52" t="s">
        <v>131</v>
      </c>
      <c r="L50" s="63" t="s">
        <v>132</v>
      </c>
      <c r="M50" s="69"/>
      <c r="N50" s="16"/>
      <c r="O50" s="13"/>
      <c r="P50" s="16">
        <f t="shared" si="0"/>
        <v>11.5</v>
      </c>
      <c r="Q50" s="12" t="str">
        <f>IF(P50&gt;90.9,"10/A (изузетан одличан)",IF(P50&gt;80.9,"9/Б (одличан)",IF(P50&gt;70.9,"8/Ц (врло добар)",IF(P50&gt;60.9,"7/Д (добар)",IF(P50&gt;50.9,"6/Е (довољан)","5/Ф (није положио)")))))</f>
        <v>5/Ф (није положио)</v>
      </c>
      <c r="R50" s="52" t="s">
        <v>131</v>
      </c>
    </row>
    <row r="51" spans="1:18" ht="15" customHeight="1">
      <c r="A51" s="12">
        <f t="shared" si="1"/>
        <v>41</v>
      </c>
      <c r="B51" s="14" t="s">
        <v>9</v>
      </c>
      <c r="C51" s="15">
        <v>1</v>
      </c>
      <c r="D51" s="41" t="s">
        <v>101</v>
      </c>
      <c r="E51" s="42" t="s">
        <v>102</v>
      </c>
      <c r="F51" s="43">
        <v>4</v>
      </c>
      <c r="G51" s="44">
        <v>9</v>
      </c>
      <c r="H51" s="44">
        <v>8.5</v>
      </c>
      <c r="I51" s="43">
        <f t="shared" si="2"/>
        <v>21.5</v>
      </c>
      <c r="J51" s="55">
        <v>8.4</v>
      </c>
      <c r="K51" s="16">
        <v>46</v>
      </c>
      <c r="L51" s="63" t="s">
        <v>132</v>
      </c>
      <c r="M51" s="69"/>
      <c r="N51" s="43">
        <v>8.5</v>
      </c>
      <c r="O51" s="62" t="s">
        <v>137</v>
      </c>
      <c r="P51" s="16">
        <f t="shared" si="0"/>
        <v>76</v>
      </c>
      <c r="Q51" s="46"/>
      <c r="R51" s="8" t="s">
        <v>120</v>
      </c>
    </row>
    <row r="52" spans="1:18" ht="15" customHeight="1">
      <c r="A52" s="12">
        <f t="shared" si="1"/>
        <v>42</v>
      </c>
      <c r="B52" s="14" t="s">
        <v>18</v>
      </c>
      <c r="C52" s="15">
        <v>1</v>
      </c>
      <c r="D52" s="33" t="s">
        <v>93</v>
      </c>
      <c r="E52" s="34" t="s">
        <v>94</v>
      </c>
      <c r="F52" s="16">
        <v>3</v>
      </c>
      <c r="G52" s="23">
        <v>0</v>
      </c>
      <c r="H52" s="23">
        <v>2</v>
      </c>
      <c r="I52" s="16">
        <f t="shared" si="2"/>
        <v>5</v>
      </c>
      <c r="J52" s="54">
        <v>6</v>
      </c>
      <c r="K52" s="16">
        <f t="shared" si="3"/>
        <v>33</v>
      </c>
      <c r="L52" s="63" t="s">
        <v>132</v>
      </c>
      <c r="M52" s="69"/>
      <c r="N52" s="16">
        <v>6</v>
      </c>
      <c r="O52" s="62" t="s">
        <v>137</v>
      </c>
      <c r="P52" s="16">
        <f t="shared" si="0"/>
        <v>44</v>
      </c>
      <c r="Q52" s="12"/>
      <c r="R52" s="8" t="s">
        <v>122</v>
      </c>
    </row>
    <row r="53" spans="1:18" ht="15" customHeight="1">
      <c r="A53" s="12">
        <f t="shared" si="1"/>
        <v>43</v>
      </c>
      <c r="B53" s="31"/>
      <c r="C53" s="31"/>
      <c r="D53" s="31"/>
      <c r="E53" s="31" t="s">
        <v>112</v>
      </c>
      <c r="F53" s="16">
        <v>2.5</v>
      </c>
      <c r="G53" s="23">
        <v>6.5</v>
      </c>
      <c r="H53" s="23">
        <v>5</v>
      </c>
      <c r="I53" s="16">
        <f t="shared" si="2"/>
        <v>14</v>
      </c>
      <c r="J53" s="52" t="s">
        <v>131</v>
      </c>
      <c r="K53" s="52" t="s">
        <v>131</v>
      </c>
      <c r="L53" s="63" t="s">
        <v>140</v>
      </c>
      <c r="M53" s="69"/>
      <c r="N53" s="16"/>
      <c r="O53" s="13"/>
      <c r="P53" s="16">
        <f t="shared" si="0"/>
        <v>14</v>
      </c>
      <c r="Q53" s="12" t="str">
        <f>IF(P53&gt;90.9,"10/A (изузетан одличан)",IF(P53&gt;80.9,"9/Б (одличан)",IF(P53&gt;70.9,"8/Ц (врло добар)",IF(P53&gt;60.9,"7/Д (добар)",IF(P53&gt;50.9,"6/Е (довољан)","5/Ф (није положио)")))))</f>
        <v>5/Ф (није положио)</v>
      </c>
      <c r="R53" s="52" t="s">
        <v>131</v>
      </c>
    </row>
    <row r="54" spans="1:18" ht="15" customHeight="1">
      <c r="A54" s="12">
        <f t="shared" si="1"/>
        <v>44</v>
      </c>
      <c r="B54" s="31"/>
      <c r="C54" s="31"/>
      <c r="D54" s="33" t="s">
        <v>23</v>
      </c>
      <c r="E54" s="34" t="s">
        <v>24</v>
      </c>
      <c r="F54" s="16">
        <v>4.5</v>
      </c>
      <c r="G54" s="23">
        <v>8.5</v>
      </c>
      <c r="H54" s="23">
        <v>8</v>
      </c>
      <c r="I54" s="16">
        <f t="shared" si="2"/>
        <v>21</v>
      </c>
      <c r="J54" s="54">
        <v>9.5</v>
      </c>
      <c r="K54" s="16">
        <v>52.5</v>
      </c>
      <c r="L54" s="63" t="s">
        <v>132</v>
      </c>
      <c r="M54" s="69"/>
      <c r="N54" s="16"/>
      <c r="O54" s="13"/>
      <c r="P54" s="16">
        <f t="shared" si="0"/>
        <v>73.5</v>
      </c>
      <c r="Q54" s="12"/>
      <c r="R54" s="8">
        <v>9.5</v>
      </c>
    </row>
    <row r="55" spans="1:18" ht="14.25" customHeight="1">
      <c r="A55" s="31"/>
      <c r="B55" s="31"/>
      <c r="C55" s="31"/>
      <c r="D55" s="41" t="s">
        <v>57</v>
      </c>
      <c r="E55" s="42" t="s">
        <v>58</v>
      </c>
      <c r="F55" s="43">
        <v>1</v>
      </c>
      <c r="G55" s="44">
        <v>5.5</v>
      </c>
      <c r="H55" s="44">
        <v>5</v>
      </c>
      <c r="I55" s="43">
        <f t="shared" si="2"/>
        <v>11.5</v>
      </c>
      <c r="J55" s="55">
        <v>7.2</v>
      </c>
      <c r="K55" s="16">
        <v>39.5</v>
      </c>
      <c r="L55" s="63" t="s">
        <v>140</v>
      </c>
      <c r="M55" s="69"/>
      <c r="N55" s="43">
        <v>6</v>
      </c>
      <c r="O55" s="62" t="s">
        <v>137</v>
      </c>
      <c r="P55" s="16">
        <f t="shared" si="0"/>
        <v>57</v>
      </c>
      <c r="Q55" s="46"/>
      <c r="R55" s="8" t="s">
        <v>127</v>
      </c>
    </row>
    <row r="56" spans="1:18" ht="17.25" customHeight="1">
      <c r="A56" s="56"/>
      <c r="B56" s="56"/>
      <c r="C56" s="56"/>
      <c r="D56" s="57" t="s">
        <v>29</v>
      </c>
      <c r="E56" s="58" t="s">
        <v>30</v>
      </c>
      <c r="F56" s="59">
        <v>3</v>
      </c>
      <c r="G56" s="60">
        <v>8.5</v>
      </c>
      <c r="H56" s="60">
        <v>5</v>
      </c>
      <c r="I56" s="59">
        <f t="shared" si="2"/>
        <v>16.5</v>
      </c>
      <c r="J56" s="52" t="s">
        <v>131</v>
      </c>
      <c r="K56" s="52" t="s">
        <v>131</v>
      </c>
      <c r="L56" s="63" t="s">
        <v>132</v>
      </c>
      <c r="M56" s="72"/>
      <c r="N56" s="59"/>
      <c r="O56" s="74"/>
      <c r="P56" s="71">
        <f t="shared" si="0"/>
        <v>16.5</v>
      </c>
      <c r="Q56" s="73" t="str">
        <f>IF(P56&gt;90.9,"10/A (изузетан одличан)",IF(P56&gt;80.9,"9/Б (одличан)",IF(P56&gt;70.9,"8/Ц (врло добар)",IF(P56&gt;60.9,"7/Д (добар)",IF(P56&gt;50.9,"6/Е (довољан)","5/Ф (није положио)")))))</f>
        <v>5/Ф (није положио)</v>
      </c>
      <c r="R56" s="52" t="s">
        <v>131</v>
      </c>
    </row>
    <row r="57" spans="1:18" ht="15" customHeight="1">
      <c r="A57" s="75"/>
      <c r="B57" s="31"/>
      <c r="C57" s="31"/>
      <c r="D57" s="31"/>
      <c r="E57" s="31" t="s">
        <v>113</v>
      </c>
      <c r="F57" s="16">
        <v>2.5</v>
      </c>
      <c r="G57" s="23">
        <v>6</v>
      </c>
      <c r="H57" s="23">
        <v>6</v>
      </c>
      <c r="I57" s="16">
        <f t="shared" si="2"/>
        <v>14.5</v>
      </c>
      <c r="J57" s="54">
        <v>5.8</v>
      </c>
      <c r="K57" s="16">
        <v>32</v>
      </c>
      <c r="L57" s="63" t="s">
        <v>140</v>
      </c>
      <c r="M57" s="69"/>
      <c r="N57" s="16"/>
      <c r="O57" s="62"/>
      <c r="P57" s="16">
        <f t="shared" si="0"/>
        <v>46.5</v>
      </c>
      <c r="Q57" s="12"/>
      <c r="R57" s="8" t="s">
        <v>125</v>
      </c>
    </row>
    <row r="58" spans="1:18" ht="13.5" customHeight="1">
      <c r="A58" s="75"/>
      <c r="B58" s="31"/>
      <c r="C58" s="31"/>
      <c r="D58" s="31"/>
      <c r="E58" s="31" t="s">
        <v>114</v>
      </c>
      <c r="F58" s="76">
        <v>3</v>
      </c>
      <c r="G58" s="76">
        <v>0</v>
      </c>
      <c r="H58" s="76">
        <v>7</v>
      </c>
      <c r="I58" s="16">
        <f t="shared" si="2"/>
        <v>10</v>
      </c>
      <c r="J58" s="54">
        <v>6.8</v>
      </c>
      <c r="K58" s="16">
        <v>37.5</v>
      </c>
      <c r="L58" s="63" t="s">
        <v>140</v>
      </c>
      <c r="M58" s="69"/>
      <c r="N58" s="31">
        <v>0</v>
      </c>
      <c r="O58" s="62" t="s">
        <v>139</v>
      </c>
      <c r="P58" s="16">
        <f t="shared" si="0"/>
        <v>47.5</v>
      </c>
      <c r="Q58" s="12"/>
      <c r="R58" s="8" t="s">
        <v>119</v>
      </c>
    </row>
    <row r="59" spans="1:18" ht="16.5" customHeight="1">
      <c r="A59" s="75"/>
      <c r="B59" s="31"/>
      <c r="C59" s="31"/>
      <c r="D59" s="31"/>
      <c r="E59" s="31" t="s">
        <v>138</v>
      </c>
      <c r="F59" s="31"/>
      <c r="G59" s="31"/>
      <c r="H59" s="31"/>
      <c r="I59" s="77"/>
      <c r="J59" s="78"/>
      <c r="K59" s="78"/>
      <c r="L59" s="31"/>
      <c r="M59" s="79"/>
      <c r="N59" s="31">
        <v>0</v>
      </c>
      <c r="O59" s="62" t="s">
        <v>139</v>
      </c>
      <c r="P59" s="31"/>
      <c r="Q59" s="31"/>
    </row>
  </sheetData>
  <mergeCells count="15">
    <mergeCell ref="C2:I2"/>
    <mergeCell ref="A3:E3"/>
    <mergeCell ref="P8:P9"/>
    <mergeCell ref="L1:Q1"/>
    <mergeCell ref="L2:Q2"/>
    <mergeCell ref="L3:Q3"/>
    <mergeCell ref="N8:O8"/>
    <mergeCell ref="A8:A9"/>
    <mergeCell ref="Q8:Q9"/>
    <mergeCell ref="E5:L5"/>
    <mergeCell ref="E8:E9"/>
    <mergeCell ref="C8:C9"/>
    <mergeCell ref="D8:D9"/>
    <mergeCell ref="J8:L8"/>
    <mergeCell ref="B8:B9"/>
  </mergeCells>
  <phoneticPr fontId="6" type="noConversion"/>
  <pageMargins left="0.70866141732283505" right="0.70866141732283505" top="0.74803149606299202" bottom="0.74803149606299202" header="0.31496062992126" footer="0.31496062992126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Win</cp:lastModifiedBy>
  <cp:lastPrinted>2016-10-04T09:51:51Z</cp:lastPrinted>
  <dcterms:created xsi:type="dcterms:W3CDTF">2010-06-20T22:44:49Z</dcterms:created>
  <dcterms:modified xsi:type="dcterms:W3CDTF">2017-02-08T11:05:31Z</dcterms:modified>
</cp:coreProperties>
</file>