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7"/>
  </bookViews>
  <sheets>
    <sheet name="ГМ1 - 18-19, ПРИС. ВЈЕЖБЕ" sheetId="6" r:id="rId1"/>
    <sheet name="ГМ1 - 18-19, ПРИС. ПРЕДАВАЊА" sheetId="5" r:id="rId2"/>
    <sheet name="ГМ1 - 16-17, УКУПНА ЕВИДЕНЦИЈА" sheetId="4" r:id="rId3"/>
  </sheets>
  <definedNames>
    <definedName name="_xlnm.Print_Area" localSheetId="2">'ГМ1 - 16-17, УКУПНА ЕВИДЕНЦИЈА'!$A$1:$L$37</definedName>
    <definedName name="_xlnm.Print_Area" localSheetId="0">'ГМ1 - 18-19, ПРИС. ВЈЕЖБЕ'!$A$1:$K$38</definedName>
    <definedName name="_xlnm.Print_Area" localSheetId="1">'ГМ1 - 18-19, ПРИС. ПРЕДАВАЊА'!$A$1:$K$38</definedName>
  </definedNames>
  <calcPr calcId="152511"/>
</workbook>
</file>

<file path=xl/calcChain.xml><?xml version="1.0" encoding="utf-8"?>
<calcChain xmlns="http://schemas.openxmlformats.org/spreadsheetml/2006/main">
  <c r="AH35" i="6" l="1"/>
  <c r="AH13" i="6"/>
  <c r="AH14" i="6"/>
  <c r="AH15" i="6"/>
  <c r="AH16" i="6"/>
  <c r="AH17" i="6"/>
  <c r="AH18" i="6"/>
  <c r="AH19" i="6"/>
  <c r="AH20" i="6"/>
  <c r="AH21" i="6"/>
  <c r="AH22" i="6"/>
  <c r="AH23" i="6"/>
  <c r="AH24" i="6"/>
  <c r="AH25" i="6"/>
  <c r="AH26" i="6"/>
  <c r="AH27" i="6"/>
  <c r="AH28" i="6"/>
  <c r="AH29" i="6"/>
  <c r="AH30" i="6"/>
  <c r="AH31" i="6"/>
  <c r="AH32" i="6"/>
  <c r="AH33" i="6"/>
  <c r="AH34" i="6"/>
  <c r="AH12" i="6"/>
  <c r="AH11" i="6"/>
  <c r="F30" i="4" l="1"/>
  <c r="F31" i="4"/>
  <c r="F32" i="4"/>
  <c r="F33" i="4"/>
  <c r="F34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S35" i="6"/>
  <c r="T35" i="6" s="1"/>
  <c r="U35" i="6" s="1"/>
  <c r="E34" i="4" s="1"/>
  <c r="S34" i="6"/>
  <c r="T34" i="6" s="1"/>
  <c r="S33" i="6"/>
  <c r="T33" i="6" s="1"/>
  <c r="S32" i="6"/>
  <c r="T32" i="6" s="1"/>
  <c r="S31" i="6"/>
  <c r="T31" i="6" s="1"/>
  <c r="S30" i="6"/>
  <c r="T30" i="6" s="1"/>
  <c r="S29" i="6"/>
  <c r="T29" i="6" s="1"/>
  <c r="S28" i="6"/>
  <c r="T28" i="6" s="1"/>
  <c r="S27" i="6"/>
  <c r="T27" i="6" s="1"/>
  <c r="S26" i="6"/>
  <c r="T26" i="6" s="1"/>
  <c r="S25" i="6"/>
  <c r="T25" i="6" s="1"/>
  <c r="S24" i="6"/>
  <c r="T24" i="6" s="1"/>
  <c r="S23" i="6"/>
  <c r="T23" i="6" s="1"/>
  <c r="S22" i="6"/>
  <c r="T22" i="6" s="1"/>
  <c r="S21" i="6"/>
  <c r="T21" i="6" s="1"/>
  <c r="S20" i="6"/>
  <c r="T20" i="6" s="1"/>
  <c r="S19" i="6"/>
  <c r="T19" i="6" s="1"/>
  <c r="S18" i="6"/>
  <c r="T18" i="6" s="1"/>
  <c r="S17" i="6"/>
  <c r="T17" i="6" s="1"/>
  <c r="S16" i="6"/>
  <c r="T16" i="6" s="1"/>
  <c r="S15" i="6"/>
  <c r="T15" i="6" s="1"/>
  <c r="S14" i="6"/>
  <c r="T14" i="6" s="1"/>
  <c r="S13" i="6"/>
  <c r="T13" i="6" s="1"/>
  <c r="U13" i="6" s="1"/>
  <c r="E12" i="4" s="1"/>
  <c r="S12" i="6"/>
  <c r="T12" i="6" s="1"/>
  <c r="U12" i="6" s="1"/>
  <c r="E11" i="4" s="1"/>
  <c r="A12" i="6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S11" i="6"/>
  <c r="T11" i="6" s="1"/>
  <c r="S11" i="5"/>
  <c r="T11" i="5" s="1"/>
  <c r="U11" i="5" s="1"/>
  <c r="D10" i="4" s="1"/>
  <c r="U34" i="6" l="1"/>
  <c r="E33" i="4" s="1"/>
  <c r="U29" i="6"/>
  <c r="E28" i="4" s="1"/>
  <c r="U30" i="6"/>
  <c r="E29" i="4" s="1"/>
  <c r="U31" i="6"/>
  <c r="E30" i="4" s="1"/>
  <c r="U16" i="6"/>
  <c r="E15" i="4" s="1"/>
  <c r="U24" i="6"/>
  <c r="E23" i="4" s="1"/>
  <c r="U32" i="6"/>
  <c r="E31" i="4" s="1"/>
  <c r="U21" i="6"/>
  <c r="E20" i="4" s="1"/>
  <c r="U22" i="6"/>
  <c r="E21" i="4" s="1"/>
  <c r="U15" i="6"/>
  <c r="E14" i="4" s="1"/>
  <c r="U23" i="6"/>
  <c r="E22" i="4" s="1"/>
  <c r="U17" i="6"/>
  <c r="E16" i="4" s="1"/>
  <c r="U25" i="6"/>
  <c r="E24" i="4" s="1"/>
  <c r="U33" i="6"/>
  <c r="E32" i="4" s="1"/>
  <c r="U14" i="6"/>
  <c r="E13" i="4" s="1"/>
  <c r="U18" i="6"/>
  <c r="E17" i="4" s="1"/>
  <c r="U26" i="6"/>
  <c r="E25" i="4" s="1"/>
  <c r="U19" i="6"/>
  <c r="E18" i="4" s="1"/>
  <c r="U27" i="6"/>
  <c r="E26" i="4" s="1"/>
  <c r="U20" i="6"/>
  <c r="E19" i="4" s="1"/>
  <c r="U28" i="6"/>
  <c r="E27" i="4" s="1"/>
  <c r="U11" i="6"/>
  <c r="E10" i="4" s="1"/>
  <c r="S32" i="5"/>
  <c r="T32" i="5" s="1"/>
  <c r="U32" i="5" s="1"/>
  <c r="D31" i="4" s="1"/>
  <c r="S33" i="5"/>
  <c r="T33" i="5" s="1"/>
  <c r="U33" i="5" s="1"/>
  <c r="D32" i="4" s="1"/>
  <c r="S34" i="5"/>
  <c r="T34" i="5" s="1"/>
  <c r="U34" i="5" s="1"/>
  <c r="D33" i="4" s="1"/>
  <c r="S35" i="5"/>
  <c r="T35" i="5" s="1"/>
  <c r="U35" i="5" s="1"/>
  <c r="D34" i="4" s="1"/>
  <c r="S31" i="5"/>
  <c r="T31" i="5" s="1"/>
  <c r="U31" i="5" s="1"/>
  <c r="D30" i="4" s="1"/>
  <c r="S30" i="5"/>
  <c r="T30" i="5" s="1"/>
  <c r="U30" i="5" s="1"/>
  <c r="D29" i="4" s="1"/>
  <c r="S29" i="5"/>
  <c r="T29" i="5" s="1"/>
  <c r="U29" i="5" s="1"/>
  <c r="D28" i="4" s="1"/>
  <c r="S28" i="5"/>
  <c r="T28" i="5" s="1"/>
  <c r="U28" i="5" s="1"/>
  <c r="D27" i="4" s="1"/>
  <c r="S27" i="5"/>
  <c r="T27" i="5" s="1"/>
  <c r="U27" i="5" s="1"/>
  <c r="D26" i="4" s="1"/>
  <c r="S26" i="5"/>
  <c r="T26" i="5" s="1"/>
  <c r="U26" i="5" s="1"/>
  <c r="D25" i="4" s="1"/>
  <c r="S25" i="5"/>
  <c r="T25" i="5" s="1"/>
  <c r="U25" i="5" s="1"/>
  <c r="D24" i="4" s="1"/>
  <c r="S24" i="5"/>
  <c r="T24" i="5" s="1"/>
  <c r="U24" i="5" s="1"/>
  <c r="D23" i="4" s="1"/>
  <c r="S23" i="5"/>
  <c r="T23" i="5" s="1"/>
  <c r="U23" i="5" s="1"/>
  <c r="D22" i="4" s="1"/>
  <c r="S22" i="5"/>
  <c r="T22" i="5" s="1"/>
  <c r="U22" i="5" s="1"/>
  <c r="D21" i="4" s="1"/>
  <c r="S21" i="5"/>
  <c r="T21" i="5" s="1"/>
  <c r="U21" i="5" s="1"/>
  <c r="D20" i="4" s="1"/>
  <c r="S20" i="5"/>
  <c r="T20" i="5" s="1"/>
  <c r="U20" i="5" s="1"/>
  <c r="D19" i="4" s="1"/>
  <c r="S19" i="5"/>
  <c r="T19" i="5" s="1"/>
  <c r="U19" i="5" s="1"/>
  <c r="D18" i="4" s="1"/>
  <c r="S18" i="5"/>
  <c r="T18" i="5" s="1"/>
  <c r="U18" i="5" s="1"/>
  <c r="D17" i="4" s="1"/>
  <c r="S17" i="5"/>
  <c r="T17" i="5" s="1"/>
  <c r="U17" i="5" s="1"/>
  <c r="D16" i="4" s="1"/>
  <c r="S16" i="5"/>
  <c r="T16" i="5" s="1"/>
  <c r="U16" i="5" s="1"/>
  <c r="D15" i="4" s="1"/>
  <c r="S15" i="5"/>
  <c r="T15" i="5" s="1"/>
  <c r="U15" i="5" s="1"/>
  <c r="D14" i="4" s="1"/>
  <c r="S14" i="5"/>
  <c r="T14" i="5" s="1"/>
  <c r="U14" i="5" s="1"/>
  <c r="D13" i="4" s="1"/>
  <c r="S13" i="5"/>
  <c r="T13" i="5" s="1"/>
  <c r="U13" i="5" s="1"/>
  <c r="D12" i="4" s="1"/>
  <c r="L12" i="4" s="1"/>
  <c r="S12" i="5"/>
  <c r="T12" i="5" s="1"/>
  <c r="U12" i="5" s="1"/>
  <c r="D11" i="4" s="1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L28" i="4" l="1"/>
  <c r="L13" i="4"/>
  <c r="L29" i="4"/>
  <c r="L20" i="4"/>
  <c r="L21" i="4"/>
  <c r="L14" i="4"/>
  <c r="L22" i="4"/>
  <c r="L30" i="4"/>
  <c r="L15" i="4"/>
  <c r="L23" i="4"/>
  <c r="L16" i="4"/>
  <c r="L24" i="4"/>
  <c r="L17" i="4"/>
  <c r="L25" i="4"/>
  <c r="L32" i="4"/>
  <c r="L18" i="4"/>
  <c r="L26" i="4"/>
  <c r="L31" i="4"/>
  <c r="L11" i="4"/>
  <c r="L19" i="4"/>
  <c r="L27" i="4"/>
  <c r="L34" i="4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K10" i="4" l="1"/>
  <c r="L10" i="4" s="1"/>
</calcChain>
</file>

<file path=xl/comments1.xml><?xml version="1.0" encoding="utf-8"?>
<comments xmlns="http://schemas.openxmlformats.org/spreadsheetml/2006/main">
  <authors>
    <author>Author</author>
  </authors>
  <commentList>
    <comment ref="J3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Није одрбранила рад</t>
        </r>
      </text>
    </comment>
  </commentList>
</comments>
</file>

<file path=xl/sharedStrings.xml><?xml version="1.0" encoding="utf-8"?>
<sst xmlns="http://schemas.openxmlformats.org/spreadsheetml/2006/main" count="432" uniqueCount="179">
  <si>
    <t>УНИВЕРЗИТЕТ У БАЊАЛУЦИ</t>
  </si>
  <si>
    <t>Р.Б.</t>
  </si>
  <si>
    <t>Презиме и име</t>
  </si>
  <si>
    <t>Б.И.</t>
  </si>
  <si>
    <t>УКУПНО ПРИСУСТВОВАО</t>
  </si>
  <si>
    <t>УКУПНО ОДУСТВОВАО</t>
  </si>
  <si>
    <t>ПРИСУСТВО НА ЧАСОВИМА ПРЕДАВАЊА</t>
  </si>
  <si>
    <t>БРОЈ БОДОВА ИЗ ПРИС. ПРЕДАВАЊИМА</t>
  </si>
  <si>
    <t>ПРЕДАВАЊА</t>
  </si>
  <si>
    <t>ВЈЕЖБЕ</t>
  </si>
  <si>
    <t>ШИФРА ПОСТАВКЕ</t>
  </si>
  <si>
    <t>%</t>
  </si>
  <si>
    <t>БОДОВИ</t>
  </si>
  <si>
    <t>ГРАФИЧКИ РАД</t>
  </si>
  <si>
    <t>СТУДИЈСКИ ПРОГРАМ -ГРАЂЕВИНАРСТВО</t>
  </si>
  <si>
    <t>КОНАЧНА ЕВИДЕНЦИЈА ПРЕДИСПИТНИХ ОБАВЕЗА ИЗ ГМ1</t>
  </si>
  <si>
    <t>Присуство носи укупно 4 бода (2 бода на присуство на предавањима и 2 бода на присуство на вјежбама)</t>
  </si>
  <si>
    <t>Активност и семинарски рад (као вид додатне активности) носе максимално 6 бодова (бодови усаглашени са професором 25.12.2013. год.)</t>
  </si>
  <si>
    <t>ПРИСУСТВО И АКТИВНОСТ</t>
  </si>
  <si>
    <t>ПРЕДАЛИ ГРАФИЧКИ</t>
  </si>
  <si>
    <t>13</t>
  </si>
  <si>
    <t>АРХИТЕКТОНСКО-ГРАЂЕВИНСКО-ГЕОДЕТСКИ ФАКУЛТЕТ</t>
  </si>
  <si>
    <t>4</t>
  </si>
  <si>
    <t>5</t>
  </si>
  <si>
    <r>
      <t>УКУПНО ПРЕДИСПИТНЕ ОБАВЕЗЕ                                              (</t>
    </r>
    <r>
      <rPr>
        <b/>
        <sz val="10"/>
        <color rgb="FFFF0000"/>
        <rFont val="Times New Roman"/>
        <family val="1"/>
      </rPr>
      <t>max 35 бодова</t>
    </r>
    <r>
      <rPr>
        <b/>
        <sz val="10"/>
        <color theme="1"/>
        <rFont val="Times New Roman"/>
        <family val="1"/>
      </rPr>
      <t xml:space="preserve">)             </t>
    </r>
  </si>
  <si>
    <r>
      <t xml:space="preserve">ДРУГА година студија, ТРЕЋИ семестар, </t>
    </r>
    <r>
      <rPr>
        <b/>
        <sz val="12"/>
        <color rgb="FFFF0000"/>
        <rFont val="Times New Roman"/>
        <family val="1"/>
      </rPr>
      <t>5 ECTS</t>
    </r>
  </si>
  <si>
    <r>
      <t>ПРИСУСТВО (</t>
    </r>
    <r>
      <rPr>
        <sz val="10"/>
        <color rgb="FFFF0000"/>
        <rFont val="Times New Roman"/>
        <family val="1"/>
      </rPr>
      <t>max 4 бода</t>
    </r>
    <r>
      <rPr>
        <sz val="10"/>
        <color theme="1"/>
        <rFont val="Times New Roman"/>
        <family val="1"/>
      </rPr>
      <t>)</t>
    </r>
  </si>
  <si>
    <r>
      <t>АКТИВНОСТ                        (</t>
    </r>
    <r>
      <rPr>
        <sz val="10"/>
        <color rgb="FFFF0000"/>
        <rFont val="Times New Roman"/>
        <family val="1"/>
      </rPr>
      <t>max 6 бодова</t>
    </r>
    <r>
      <rPr>
        <sz val="10"/>
        <color theme="1"/>
        <rFont val="Times New Roman"/>
        <family val="1"/>
      </rPr>
      <t>)</t>
    </r>
  </si>
  <si>
    <t>Графички рад носи укупно 25 бодова (бодови усаглашени са професорима 21.01.2013. год.)</t>
  </si>
  <si>
    <t>14</t>
  </si>
  <si>
    <t>16</t>
  </si>
  <si>
    <t>Тадић Павле</t>
  </si>
  <si>
    <t>2</t>
  </si>
  <si>
    <t>3</t>
  </si>
  <si>
    <t>7.</t>
  </si>
  <si>
    <t>8.</t>
  </si>
  <si>
    <t>12.</t>
  </si>
  <si>
    <t>Смиљанић Владимир</t>
  </si>
  <si>
    <t>Јоргић Наташа</t>
  </si>
  <si>
    <t>Вукојевић Милана</t>
  </si>
  <si>
    <t>Боснић Драгана</t>
  </si>
  <si>
    <t>Николић Сандра</t>
  </si>
  <si>
    <t>Ђурић Јована</t>
  </si>
  <si>
    <t>Малешевић Саво</t>
  </si>
  <si>
    <t>Грабљић Ђорђе</t>
  </si>
  <si>
    <t>Шкребић Сара</t>
  </si>
  <si>
    <t>Стојчић Николина</t>
  </si>
  <si>
    <t>Јокановић Сања</t>
  </si>
  <si>
    <t>Чивчић Стефан</t>
  </si>
  <si>
    <t>Малић Кристина</t>
  </si>
  <si>
    <t>Станишљевић Зорица</t>
  </si>
  <si>
    <t>Паровић Ратко</t>
  </si>
  <si>
    <t>Ерић Александра</t>
  </si>
  <si>
    <t>Вуковић Ђорђе</t>
  </si>
  <si>
    <t>Њежић Стефан</t>
  </si>
  <si>
    <t>Јаћимовић Давид</t>
  </si>
  <si>
    <t>Хрвач Богдан</t>
  </si>
  <si>
    <t>Вукић Тања</t>
  </si>
  <si>
    <t>Васић Горан</t>
  </si>
  <si>
    <t>Зарић Жана</t>
  </si>
  <si>
    <t>Тодоровић Милица</t>
  </si>
  <si>
    <t>13/17</t>
  </si>
  <si>
    <t>14/17</t>
  </si>
  <si>
    <t>18/17</t>
  </si>
  <si>
    <t>20/17</t>
  </si>
  <si>
    <t>21/17</t>
  </si>
  <si>
    <t>22/17</t>
  </si>
  <si>
    <t>26/17</t>
  </si>
  <si>
    <t>27/17</t>
  </si>
  <si>
    <t>28/17</t>
  </si>
  <si>
    <t>30/17</t>
  </si>
  <si>
    <t>31/17</t>
  </si>
  <si>
    <t xml:space="preserve"> 08/16</t>
  </si>
  <si>
    <t xml:space="preserve"> 19/15</t>
  </si>
  <si>
    <t xml:space="preserve"> 23/14</t>
  </si>
  <si>
    <t xml:space="preserve"> 38/14</t>
  </si>
  <si>
    <t xml:space="preserve"> 45/13</t>
  </si>
  <si>
    <t>01/17</t>
  </si>
  <si>
    <t>03/17</t>
  </si>
  <si>
    <t>04/17</t>
  </si>
  <si>
    <t>05/17</t>
  </si>
  <si>
    <t>06/17</t>
  </si>
  <si>
    <t>08/17</t>
  </si>
  <si>
    <t>10/17</t>
  </si>
  <si>
    <t>11/17</t>
  </si>
  <si>
    <t>12/17</t>
  </si>
  <si>
    <t>6.</t>
  </si>
  <si>
    <t>9.</t>
  </si>
  <si>
    <t>10.</t>
  </si>
  <si>
    <t>11.</t>
  </si>
  <si>
    <t>Школска година 2018/2019</t>
  </si>
  <si>
    <t>mail- адресе студената из генерације 2018/2019</t>
  </si>
  <si>
    <t>+</t>
  </si>
  <si>
    <r>
      <t xml:space="preserve">ГРАФИЧКИ РАД  (обавезан, </t>
    </r>
    <r>
      <rPr>
        <sz val="10"/>
        <color rgb="FFFF0000"/>
        <rFont val="Times New Roman"/>
        <family val="1"/>
      </rPr>
      <t>max 25 бодова</t>
    </r>
    <r>
      <rPr>
        <sz val="10"/>
        <color theme="1"/>
        <rFont val="Times New Roman"/>
        <family val="1"/>
      </rPr>
      <t>)</t>
    </r>
  </si>
  <si>
    <t>15</t>
  </si>
  <si>
    <t>4.1.3.</t>
  </si>
  <si>
    <t>1.2.4.</t>
  </si>
  <si>
    <t>1.1.1.</t>
  </si>
  <si>
    <t>3.1.4.</t>
  </si>
  <si>
    <t>2.1.1.</t>
  </si>
  <si>
    <t>2.2.5.</t>
  </si>
  <si>
    <t>3.2.1.</t>
  </si>
  <si>
    <t>2.2.4.</t>
  </si>
  <si>
    <t>3.2.2.</t>
  </si>
  <si>
    <t>3.1.3.</t>
  </si>
  <si>
    <t>2.2.3.</t>
  </si>
  <si>
    <t>2.1.4.</t>
  </si>
  <si>
    <t>2.2.1.</t>
  </si>
  <si>
    <t>1.1.2.</t>
  </si>
  <si>
    <t>2.1.2.</t>
  </si>
  <si>
    <t>3.2.3.</t>
  </si>
  <si>
    <t>2.1.3.</t>
  </si>
  <si>
    <t>1.1.3.</t>
  </si>
  <si>
    <t>4.1.1.</t>
  </si>
  <si>
    <t>4.1.2.</t>
  </si>
  <si>
    <t>3.1.2.</t>
  </si>
  <si>
    <t>3.1.1.</t>
  </si>
  <si>
    <t>2.2.2.</t>
  </si>
  <si>
    <t>1.2.2.</t>
  </si>
  <si>
    <t>Z 24</t>
  </si>
  <si>
    <t>Z 8</t>
  </si>
  <si>
    <t>Z 9</t>
  </si>
  <si>
    <t>Z 17</t>
  </si>
  <si>
    <t>Z 1</t>
  </si>
  <si>
    <t>Z 2</t>
  </si>
  <si>
    <t>Z 3</t>
  </si>
  <si>
    <t>Z 4</t>
  </si>
  <si>
    <t>Z 10</t>
  </si>
  <si>
    <t>Z 11</t>
  </si>
  <si>
    <t>Z 12</t>
  </si>
  <si>
    <t>Z 13</t>
  </si>
  <si>
    <t>Z 14</t>
  </si>
  <si>
    <t>Z 20</t>
  </si>
  <si>
    <t>Z 21</t>
  </si>
  <si>
    <t>Z 22</t>
  </si>
  <si>
    <t>Z 26</t>
  </si>
  <si>
    <t>Z 19</t>
  </si>
  <si>
    <t>Z 23</t>
  </si>
  <si>
    <t>Z 5</t>
  </si>
  <si>
    <t>Z 6</t>
  </si>
  <si>
    <t>Z 7</t>
  </si>
  <si>
    <t>Z 15</t>
  </si>
  <si>
    <t>Z 16</t>
  </si>
  <si>
    <t>09.10.</t>
  </si>
  <si>
    <t>16.10.</t>
  </si>
  <si>
    <t>23.10.</t>
  </si>
  <si>
    <t>31.10.</t>
  </si>
  <si>
    <t>07.11.</t>
  </si>
  <si>
    <t>14.11.</t>
  </si>
  <si>
    <t>20.11.</t>
  </si>
  <si>
    <t>28.11.</t>
  </si>
  <si>
    <t>10.10.</t>
  </si>
  <si>
    <t>17.10.</t>
  </si>
  <si>
    <t>30.10.</t>
  </si>
  <si>
    <t>06.11.</t>
  </si>
  <si>
    <t>13.11.</t>
  </si>
  <si>
    <t>27.11.</t>
  </si>
  <si>
    <t>07.12.</t>
  </si>
  <si>
    <t>11.12.</t>
  </si>
  <si>
    <t>18.12.</t>
  </si>
  <si>
    <t>25.12.</t>
  </si>
  <si>
    <t>mail- адресе студената из генерације 2018/2019:</t>
  </si>
  <si>
    <t>Термин предаје гр. рада 28.12.2018.</t>
  </si>
  <si>
    <t>05.12.</t>
  </si>
  <si>
    <t>12.12.</t>
  </si>
  <si>
    <t>19.12.</t>
  </si>
  <si>
    <t>26.12.</t>
  </si>
  <si>
    <t>11.01.</t>
  </si>
  <si>
    <t>15.01.</t>
  </si>
  <si>
    <t>16.01.</t>
  </si>
  <si>
    <t>-</t>
  </si>
  <si>
    <t>22.01.</t>
  </si>
  <si>
    <t>23.01.</t>
  </si>
  <si>
    <t>Датум добијања поставке гр. рада 20.11.2018.</t>
  </si>
  <si>
    <t>23.04.</t>
  </si>
  <si>
    <r>
      <t>ДАТУМИ ДОБИЈАЊА "+" ИЗ АКТИВНОСТИ (</t>
    </r>
    <r>
      <rPr>
        <b/>
        <sz val="10"/>
        <color rgb="FFFF0000"/>
        <rFont val="Times New Roman"/>
        <family val="1"/>
      </rPr>
      <t>предавања,</t>
    </r>
    <r>
      <rPr>
        <b/>
        <sz val="10"/>
        <rFont val="Times New Roman"/>
        <family val="1"/>
      </rPr>
      <t xml:space="preserve"> </t>
    </r>
    <r>
      <rPr>
        <b/>
        <sz val="10"/>
        <color theme="3" tint="0.39997558519241921"/>
        <rFont val="Times New Roman"/>
        <family val="1"/>
      </rPr>
      <t xml:space="preserve">вјежбе, </t>
    </r>
    <r>
      <rPr>
        <b/>
        <sz val="10"/>
        <color theme="6" tint="-0.249977111117893"/>
        <rFont val="Times New Roman"/>
        <family val="1"/>
      </rPr>
      <t>laboratorijske vježbe</t>
    </r>
    <r>
      <rPr>
        <b/>
        <sz val="10"/>
        <rFont val="Times New Roman"/>
        <family val="1"/>
      </rPr>
      <t>)</t>
    </r>
  </si>
  <si>
    <t>БРОЈ БОДОВА ИЗ АКТИВНОСТИ</t>
  </si>
  <si>
    <t>ПРИСУСТВО НА ЧАСОВИМА ВЈЕЖБИ</t>
  </si>
  <si>
    <t>БРОЈ БОДОВА ИЗ ПРИС. ВЈЕЖБАМА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</si>
</sst>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u/>
      <sz val="11"/>
      <color theme="10"/>
      <name val="Calibri"/>
      <family val="2"/>
    </font>
    <font>
      <b/>
      <sz val="16"/>
      <color rgb="FFC0000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sz val="8"/>
      <color rgb="FF00B050"/>
      <name val="Times New Roman"/>
      <family val="1"/>
    </font>
    <font>
      <sz val="8"/>
      <color rgb="FFFF0000"/>
      <name val="Times New Roman"/>
      <family val="1"/>
    </font>
    <font>
      <sz val="12"/>
      <color rgb="FF00B050"/>
      <name val="Times New Roman"/>
      <family val="1"/>
    </font>
    <font>
      <sz val="12"/>
      <color theme="6" tint="-0.499984740745262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u/>
      <sz val="12"/>
      <color theme="6" tint="-0.499984740745262"/>
      <name val="Times New Roman"/>
      <family val="1"/>
    </font>
    <font>
      <sz val="12"/>
      <color theme="10"/>
      <name val="Times New Roman"/>
      <family val="1"/>
    </font>
    <font>
      <sz val="10"/>
      <color rgb="FFFF0000"/>
      <name val="Times New Roman"/>
      <family val="1"/>
    </font>
    <font>
      <b/>
      <u/>
      <sz val="12"/>
      <color rgb="FF7030A0"/>
      <name val="Times New Roman"/>
      <family val="1"/>
    </font>
    <font>
      <sz val="11"/>
      <color theme="10"/>
      <name val="Calibri"/>
      <family val="2"/>
    </font>
    <font>
      <sz val="8"/>
      <color theme="2" tint="-0.89999084444715716"/>
      <name val="Times New Roman"/>
      <family val="1"/>
    </font>
    <font>
      <sz val="8"/>
      <color theme="3" tint="0.39997558519241921"/>
      <name val="Times New Roman"/>
      <family val="1"/>
    </font>
    <font>
      <sz val="11"/>
      <name val="Calibri"/>
      <family val="2"/>
      <scheme val="minor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theme="3" tint="0.39997558519241921"/>
      <name val="Times New Roman"/>
      <family val="1"/>
    </font>
    <font>
      <sz val="8"/>
      <color theme="4"/>
      <name val="Times New Roman"/>
      <family val="1"/>
    </font>
    <font>
      <b/>
      <sz val="10"/>
      <color theme="6" tint="-0.249977111117893"/>
      <name val="Times New Roman"/>
      <family val="1"/>
    </font>
    <font>
      <sz val="8"/>
      <color theme="6" tint="-0.249977111117893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1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 applyBorder="1"/>
    <xf numFmtId="0" fontId="10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top" inden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/>
    <xf numFmtId="0" fontId="1" fillId="0" borderId="0" xfId="0" applyFont="1" applyFill="1" applyBorder="1" applyAlignment="1">
      <alignment horizontal="left" indent="1"/>
    </xf>
    <xf numFmtId="49" fontId="1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vertical="top" indent="1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 applyBorder="1" applyAlignment="1">
      <alignment horizontal="left" vertical="center"/>
    </xf>
    <xf numFmtId="0" fontId="1" fillId="4" borderId="4" xfId="0" applyFont="1" applyFill="1" applyBorder="1"/>
    <xf numFmtId="0" fontId="1" fillId="4" borderId="5" xfId="0" applyFont="1" applyFill="1" applyBorder="1"/>
    <xf numFmtId="0" fontId="1" fillId="4" borderId="0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8" xfId="0" applyFont="1" applyFill="1" applyBorder="1"/>
    <xf numFmtId="0" fontId="16" fillId="0" borderId="0" xfId="0" applyFont="1"/>
    <xf numFmtId="0" fontId="1" fillId="4" borderId="32" xfId="0" applyFont="1" applyFill="1" applyBorder="1"/>
    <xf numFmtId="0" fontId="1" fillId="4" borderId="36" xfId="0" applyFont="1" applyFill="1" applyBorder="1"/>
    <xf numFmtId="0" fontId="1" fillId="4" borderId="37" xfId="0" applyFont="1" applyFill="1" applyBorder="1"/>
    <xf numFmtId="49" fontId="1" fillId="0" borderId="0" xfId="0" applyNumberFormat="1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4" fontId="24" fillId="0" borderId="1" xfId="0" applyNumberFormat="1" applyFont="1" applyFill="1" applyBorder="1" applyAlignment="1">
      <alignment horizontal="center"/>
    </xf>
    <xf numFmtId="14" fontId="12" fillId="0" borderId="24" xfId="0" applyNumberFormat="1" applyFont="1" applyFill="1" applyBorder="1" applyAlignment="1">
      <alignment horizontal="center"/>
    </xf>
    <xf numFmtId="14" fontId="11" fillId="0" borderId="1" xfId="0" applyNumberFormat="1" applyFont="1" applyFill="1" applyBorder="1" applyAlignment="1">
      <alignment horizontal="center"/>
    </xf>
    <xf numFmtId="14" fontId="11" fillId="0" borderId="2" xfId="0" applyNumberFormat="1" applyFont="1" applyFill="1" applyBorder="1" applyAlignment="1">
      <alignment horizontal="center"/>
    </xf>
    <xf numFmtId="14" fontId="12" fillId="0" borderId="2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0" fillId="0" borderId="0" xfId="0" applyFont="1"/>
    <xf numFmtId="0" fontId="10" fillId="0" borderId="1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left" vertical="center" indent="1"/>
    </xf>
    <xf numFmtId="0" fontId="27" fillId="0" borderId="43" xfId="0" applyFont="1" applyBorder="1" applyAlignment="1">
      <alignment horizontal="left" vertical="center" indent="1"/>
    </xf>
    <xf numFmtId="2" fontId="28" fillId="0" borderId="43" xfId="0" applyNumberFormat="1" applyFont="1" applyBorder="1" applyAlignment="1">
      <alignment horizontal="center" vertical="center"/>
    </xf>
    <xf numFmtId="2" fontId="1" fillId="0" borderId="43" xfId="0" applyNumberFormat="1" applyFont="1" applyBorder="1" applyAlignment="1">
      <alignment horizontal="center" vertical="center"/>
    </xf>
    <xf numFmtId="2" fontId="28" fillId="0" borderId="43" xfId="0" quotePrefix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2" fontId="28" fillId="0" borderId="28" xfId="0" quotePrefix="1" applyNumberFormat="1" applyFont="1" applyBorder="1" applyAlignment="1">
      <alignment horizontal="center" vertical="center"/>
    </xf>
    <xf numFmtId="2" fontId="28" fillId="0" borderId="30" xfId="0" quotePrefix="1" applyNumberFormat="1" applyFont="1" applyBorder="1" applyAlignment="1">
      <alignment horizontal="center" vertical="center"/>
    </xf>
    <xf numFmtId="2" fontId="28" fillId="0" borderId="30" xfId="0" applyNumberFormat="1" applyFont="1" applyBorder="1" applyAlignment="1">
      <alignment horizontal="center" vertical="center"/>
    </xf>
    <xf numFmtId="2" fontId="1" fillId="0" borderId="30" xfId="0" applyNumberFormat="1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 indent="1"/>
    </xf>
    <xf numFmtId="0" fontId="27" fillId="0" borderId="30" xfId="0" applyFont="1" applyBorder="1" applyAlignment="1">
      <alignment horizontal="left" vertical="center" indent="1"/>
    </xf>
    <xf numFmtId="0" fontId="27" fillId="0" borderId="29" xfId="0" applyFont="1" applyBorder="1" applyAlignment="1">
      <alignment horizontal="left" vertical="center" indent="1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/>
    </xf>
    <xf numFmtId="0" fontId="7" fillId="3" borderId="2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4" fontId="11" fillId="0" borderId="16" xfId="0" applyNumberFormat="1" applyFont="1" applyFill="1" applyBorder="1" applyAlignment="1">
      <alignment horizontal="center"/>
    </xf>
    <xf numFmtId="14" fontId="12" fillId="0" borderId="16" xfId="0" applyNumberFormat="1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 vertical="center"/>
    </xf>
    <xf numFmtId="2" fontId="1" fillId="0" borderId="31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/>
    </xf>
    <xf numFmtId="2" fontId="7" fillId="0" borderId="30" xfId="0" applyNumberFormat="1" applyFont="1" applyFill="1" applyBorder="1" applyAlignment="1">
      <alignment horizontal="center"/>
    </xf>
    <xf numFmtId="2" fontId="7" fillId="0" borderId="29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25" fillId="0" borderId="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left" vertical="center" indent="1"/>
    </xf>
    <xf numFmtId="2" fontId="28" fillId="0" borderId="28" xfId="0" quotePrefix="1" applyNumberFormat="1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left" vertical="center" indent="1"/>
    </xf>
    <xf numFmtId="2" fontId="28" fillId="0" borderId="30" xfId="0" quotePrefix="1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2" fontId="28" fillId="0" borderId="30" xfId="0" applyNumberFormat="1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/>
    </xf>
    <xf numFmtId="14" fontId="30" fillId="0" borderId="15" xfId="0" applyNumberFormat="1" applyFont="1" applyFill="1" applyBorder="1" applyAlignment="1">
      <alignment horizontal="center"/>
    </xf>
    <xf numFmtId="0" fontId="30" fillId="0" borderId="15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" fontId="10" fillId="0" borderId="11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25" fillId="0" borderId="51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1" fontId="8" fillId="5" borderId="18" xfId="0" applyNumberFormat="1" applyFont="1" applyFill="1" applyBorder="1" applyAlignment="1">
      <alignment horizontal="center" vertical="center"/>
    </xf>
    <xf numFmtId="0" fontId="15" fillId="2" borderId="47" xfId="0" applyFont="1" applyFill="1" applyBorder="1" applyAlignment="1">
      <alignment horizontal="center" vertical="center" wrapText="1"/>
    </xf>
    <xf numFmtId="0" fontId="15" fillId="2" borderId="46" xfId="0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left"/>
    </xf>
    <xf numFmtId="0" fontId="10" fillId="5" borderId="0" xfId="0" applyFont="1" applyFill="1" applyBorder="1" applyAlignment="1">
      <alignment horizontal="left"/>
    </xf>
    <xf numFmtId="0" fontId="10" fillId="5" borderId="36" xfId="0" applyFont="1" applyFill="1" applyBorder="1" applyAlignment="1">
      <alignment horizontal="left"/>
    </xf>
    <xf numFmtId="0" fontId="10" fillId="4" borderId="6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10" fillId="4" borderId="36" xfId="0" applyFont="1" applyFill="1" applyBorder="1" applyAlignment="1">
      <alignment horizontal="left"/>
    </xf>
    <xf numFmtId="0" fontId="3" fillId="0" borderId="0" xfId="1" applyFill="1" applyBorder="1" applyAlignment="1" applyProtection="1">
      <alignment horizontal="left" vertical="center"/>
    </xf>
    <xf numFmtId="0" fontId="23" fillId="0" borderId="0" xfId="1" applyFont="1" applyFill="1" applyBorder="1" applyAlignment="1" applyProtection="1">
      <alignment horizontal="left" vertical="center"/>
    </xf>
    <xf numFmtId="0" fontId="22" fillId="4" borderId="6" xfId="0" applyFont="1" applyFill="1" applyBorder="1" applyAlignment="1">
      <alignment horizontal="left"/>
    </xf>
    <xf numFmtId="0" fontId="22" fillId="4" borderId="0" xfId="0" applyFont="1" applyFill="1" applyBorder="1" applyAlignment="1">
      <alignment horizontal="left"/>
    </xf>
    <xf numFmtId="0" fontId="15" fillId="0" borderId="3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0" fillId="0" borderId="0" xfId="1" applyNumberFormat="1" applyFont="1" applyFill="1" applyBorder="1" applyAlignment="1" applyProtection="1">
      <alignment horizontal="left" vertical="center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E7FFFF"/>
      <color rgb="FF99FF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7"/>
  <sheetViews>
    <sheetView tabSelected="1" zoomScale="90" zoomScaleNormal="90" workbookViewId="0">
      <selection activeCell="U4" sqref="U4"/>
    </sheetView>
  </sheetViews>
  <sheetFormatPr defaultColWidth="9.125" defaultRowHeight="15.65" x14ac:dyDescent="0.25"/>
  <cols>
    <col min="1" max="1" width="8.625" style="1" customWidth="1"/>
    <col min="2" max="2" width="41.625" style="1" customWidth="1"/>
    <col min="3" max="3" width="8.625" style="1" customWidth="1"/>
    <col min="4" max="18" width="9.875" style="1" customWidth="1"/>
    <col min="19" max="20" width="9.125" style="1"/>
    <col min="21" max="21" width="15.5" style="1" customWidth="1"/>
    <col min="22" max="33" width="10.625" style="1" customWidth="1"/>
    <col min="34" max="34" width="17.25" style="1" customWidth="1"/>
    <col min="35" max="16384" width="9.125" style="1"/>
  </cols>
  <sheetData>
    <row r="1" spans="1:34" x14ac:dyDescent="0.25">
      <c r="A1" s="1" t="s">
        <v>0</v>
      </c>
    </row>
    <row r="2" spans="1:34" x14ac:dyDescent="0.25">
      <c r="A2" s="1" t="s">
        <v>21</v>
      </c>
    </row>
    <row r="3" spans="1:34" x14ac:dyDescent="0.25">
      <c r="A3" s="1" t="s">
        <v>14</v>
      </c>
    </row>
    <row r="4" spans="1:34" s="23" customFormat="1" ht="30.1" customHeight="1" x14ac:dyDescent="0.25">
      <c r="B4" s="203" t="s">
        <v>15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 s="1" t="s">
        <v>25</v>
      </c>
    </row>
    <row r="6" spans="1:34" x14ac:dyDescent="0.25">
      <c r="A6" s="1" t="s">
        <v>90</v>
      </c>
    </row>
    <row r="7" spans="1:34" ht="16.3" customHeight="1" thickBot="1" x14ac:dyDescent="0.3"/>
    <row r="8" spans="1:34" s="35" customFormat="1" ht="16.149999999999999" customHeight="1" thickBot="1" x14ac:dyDescent="0.3">
      <c r="A8" s="192" t="s">
        <v>1</v>
      </c>
      <c r="B8" s="195" t="s">
        <v>2</v>
      </c>
      <c r="C8" s="192" t="s">
        <v>3</v>
      </c>
      <c r="D8" s="198" t="s">
        <v>177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200"/>
      <c r="S8" s="190" t="s">
        <v>4</v>
      </c>
      <c r="T8" s="201" t="s">
        <v>5</v>
      </c>
      <c r="U8" s="168" t="s">
        <v>178</v>
      </c>
      <c r="V8" s="171" t="s">
        <v>175</v>
      </c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3"/>
      <c r="AH8" s="168" t="s">
        <v>176</v>
      </c>
    </row>
    <row r="9" spans="1:34" s="35" customFormat="1" ht="15.8" customHeight="1" x14ac:dyDescent="0.25">
      <c r="A9" s="193"/>
      <c r="B9" s="196"/>
      <c r="C9" s="193"/>
      <c r="D9" s="13">
        <v>1</v>
      </c>
      <c r="E9" s="14" t="s">
        <v>32</v>
      </c>
      <c r="F9" s="15" t="s">
        <v>33</v>
      </c>
      <c r="G9" s="15" t="s">
        <v>22</v>
      </c>
      <c r="H9" s="15" t="s">
        <v>23</v>
      </c>
      <c r="I9" s="14" t="s">
        <v>86</v>
      </c>
      <c r="J9" s="14" t="s">
        <v>34</v>
      </c>
      <c r="K9" s="14" t="s">
        <v>35</v>
      </c>
      <c r="L9" s="15" t="s">
        <v>87</v>
      </c>
      <c r="M9" s="14" t="s">
        <v>88</v>
      </c>
      <c r="N9" s="14" t="s">
        <v>89</v>
      </c>
      <c r="O9" s="15" t="s">
        <v>36</v>
      </c>
      <c r="P9" s="15" t="s">
        <v>20</v>
      </c>
      <c r="Q9" s="15" t="s">
        <v>29</v>
      </c>
      <c r="R9" s="44" t="s">
        <v>94</v>
      </c>
      <c r="S9" s="191"/>
      <c r="T9" s="202"/>
      <c r="U9" s="169"/>
      <c r="V9" s="174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6"/>
      <c r="AH9" s="169"/>
    </row>
    <row r="10" spans="1:34" s="35" customFormat="1" ht="15.8" customHeight="1" thickBot="1" x14ac:dyDescent="0.3">
      <c r="A10" s="194"/>
      <c r="B10" s="197"/>
      <c r="C10" s="194"/>
      <c r="D10" s="45" t="s">
        <v>151</v>
      </c>
      <c r="E10" s="47" t="s">
        <v>152</v>
      </c>
      <c r="F10" s="46" t="s">
        <v>145</v>
      </c>
      <c r="G10" s="46" t="s">
        <v>153</v>
      </c>
      <c r="H10" s="46" t="s">
        <v>154</v>
      </c>
      <c r="I10" s="47" t="s">
        <v>155</v>
      </c>
      <c r="J10" s="47" t="s">
        <v>149</v>
      </c>
      <c r="K10" s="47" t="s">
        <v>156</v>
      </c>
      <c r="L10" s="46" t="s">
        <v>157</v>
      </c>
      <c r="M10" s="47" t="s">
        <v>158</v>
      </c>
      <c r="N10" s="47" t="s">
        <v>159</v>
      </c>
      <c r="O10" s="47" t="s">
        <v>160</v>
      </c>
      <c r="P10" s="46" t="s">
        <v>167</v>
      </c>
      <c r="Q10" s="46" t="s">
        <v>168</v>
      </c>
      <c r="R10" s="48" t="s">
        <v>171</v>
      </c>
      <c r="S10" s="191"/>
      <c r="T10" s="202"/>
      <c r="U10" s="169"/>
      <c r="V10" s="177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9"/>
      <c r="AH10" s="170"/>
    </row>
    <row r="11" spans="1:34" s="27" customFormat="1" x14ac:dyDescent="0.25">
      <c r="A11" s="142">
        <v>1</v>
      </c>
      <c r="B11" s="143" t="s">
        <v>37</v>
      </c>
      <c r="C11" s="144" t="s">
        <v>77</v>
      </c>
      <c r="D11" s="81">
        <v>1</v>
      </c>
      <c r="E11" s="81">
        <v>1</v>
      </c>
      <c r="F11" s="81">
        <v>1</v>
      </c>
      <c r="G11" s="81">
        <v>1</v>
      </c>
      <c r="H11" s="81">
        <v>1</v>
      </c>
      <c r="I11" s="81">
        <v>1</v>
      </c>
      <c r="J11" s="81">
        <v>1</v>
      </c>
      <c r="K11" s="81">
        <v>1</v>
      </c>
      <c r="L11" s="81">
        <v>1</v>
      </c>
      <c r="M11" s="81">
        <v>1</v>
      </c>
      <c r="N11" s="81">
        <v>1</v>
      </c>
      <c r="O11" s="81">
        <v>1</v>
      </c>
      <c r="P11" s="81">
        <v>1</v>
      </c>
      <c r="Q11" s="81">
        <v>1</v>
      </c>
      <c r="R11" s="120">
        <v>1</v>
      </c>
      <c r="S11" s="145">
        <f t="shared" ref="S11:S35" si="0">SUM(D11:R11)</f>
        <v>15</v>
      </c>
      <c r="T11" s="146">
        <f>15-S11</f>
        <v>0</v>
      </c>
      <c r="U11" s="153">
        <f>IF(T11&lt;=1,2,IF(T11&lt;=2,1.5,IF(T11&lt;=3,1,IF(T11&lt;=4,0.5,IF(T11&lt;=6,0,"нема право")))))</f>
        <v>2</v>
      </c>
      <c r="V11" s="53" t="s">
        <v>145</v>
      </c>
      <c r="W11" s="87" t="s">
        <v>145</v>
      </c>
      <c r="X11" s="140" t="s">
        <v>146</v>
      </c>
      <c r="Y11" s="140" t="s">
        <v>150</v>
      </c>
      <c r="Z11" s="87" t="s">
        <v>156</v>
      </c>
      <c r="AA11" s="87" t="s">
        <v>160</v>
      </c>
      <c r="AB11" s="140" t="s">
        <v>160</v>
      </c>
      <c r="AC11" s="154" t="s">
        <v>168</v>
      </c>
      <c r="AD11" s="157" t="s">
        <v>168</v>
      </c>
      <c r="AE11" s="163" t="s">
        <v>171</v>
      </c>
      <c r="AF11" s="163" t="s">
        <v>171</v>
      </c>
      <c r="AG11" s="164" t="s">
        <v>171</v>
      </c>
      <c r="AH11" s="123">
        <f>IF(COUNTA(V11:AG11)&gt;6,6,COUNTA(V11:AG11))</f>
        <v>6</v>
      </c>
    </row>
    <row r="12" spans="1:34" x14ac:dyDescent="0.25">
      <c r="A12" s="96">
        <f>A11+1</f>
        <v>2</v>
      </c>
      <c r="B12" s="118" t="s">
        <v>38</v>
      </c>
      <c r="C12" s="113" t="s">
        <v>78</v>
      </c>
      <c r="D12" s="42">
        <v>1</v>
      </c>
      <c r="E12" s="42">
        <v>1</v>
      </c>
      <c r="F12" s="42">
        <v>1</v>
      </c>
      <c r="G12" s="42">
        <v>1</v>
      </c>
      <c r="H12" s="42">
        <v>1</v>
      </c>
      <c r="I12" s="42">
        <v>1</v>
      </c>
      <c r="J12" s="42">
        <v>1</v>
      </c>
      <c r="K12" s="42">
        <v>1</v>
      </c>
      <c r="L12" s="42">
        <v>1</v>
      </c>
      <c r="M12" s="42">
        <v>1</v>
      </c>
      <c r="N12" s="42">
        <v>1</v>
      </c>
      <c r="O12" s="42">
        <v>1</v>
      </c>
      <c r="P12" s="42">
        <v>1</v>
      </c>
      <c r="Q12" s="42">
        <v>1</v>
      </c>
      <c r="R12" s="107">
        <v>1</v>
      </c>
      <c r="S12" s="7">
        <f t="shared" si="0"/>
        <v>15</v>
      </c>
      <c r="T12" s="137">
        <f>15-S12</f>
        <v>0</v>
      </c>
      <c r="U12" s="9">
        <f>IF(T12&lt;=1,2,IF(T12&lt;=2,1.5,IF(T12&lt;=3,1,IF(T12&lt;=4,0.5,IF(T12&lt;=6,0,"нема право")))))</f>
        <v>2</v>
      </c>
      <c r="V12" s="53"/>
      <c r="W12" s="55"/>
      <c r="X12" s="165"/>
      <c r="Y12" s="55"/>
      <c r="Z12" s="55"/>
      <c r="AA12" s="51"/>
      <c r="AB12" s="56"/>
      <c r="AC12" s="56"/>
      <c r="AD12" s="56"/>
      <c r="AE12" s="56"/>
      <c r="AF12" s="56"/>
      <c r="AG12" s="125"/>
      <c r="AH12" s="123">
        <f>IF(COUNTA(V12:AG12)&gt;6,6,COUNTA(V12:AG12))</f>
        <v>0</v>
      </c>
    </row>
    <row r="13" spans="1:34" x14ac:dyDescent="0.25">
      <c r="A13" s="96">
        <f t="shared" ref="A13:A35" si="1">A12+1</f>
        <v>3</v>
      </c>
      <c r="B13" s="118" t="s">
        <v>39</v>
      </c>
      <c r="C13" s="113" t="s">
        <v>79</v>
      </c>
      <c r="D13" s="3">
        <v>1</v>
      </c>
      <c r="E13" s="3">
        <v>1</v>
      </c>
      <c r="F13" s="3">
        <v>1</v>
      </c>
      <c r="G13" s="3">
        <v>1</v>
      </c>
      <c r="H13" s="42">
        <v>1</v>
      </c>
      <c r="I13" s="42">
        <v>1</v>
      </c>
      <c r="J13" s="42">
        <v>1</v>
      </c>
      <c r="K13" s="42">
        <v>1</v>
      </c>
      <c r="L13" s="42">
        <v>1</v>
      </c>
      <c r="M13" s="42">
        <v>1</v>
      </c>
      <c r="N13" s="42">
        <v>1</v>
      </c>
      <c r="O13" s="42">
        <v>1</v>
      </c>
      <c r="P13" s="3">
        <v>1</v>
      </c>
      <c r="Q13" s="3">
        <v>1</v>
      </c>
      <c r="R13" s="107">
        <v>1</v>
      </c>
      <c r="S13" s="7">
        <f t="shared" si="0"/>
        <v>15</v>
      </c>
      <c r="T13" s="137">
        <f t="shared" ref="T13:T30" si="2">15-S13</f>
        <v>0</v>
      </c>
      <c r="U13" s="9">
        <f t="shared" ref="U13:U30" si="3">IF(T13&lt;=1,2,IF(T13&lt;=2,1.5,IF(T13&lt;=3,1,IF(T13&lt;=4,0.5,IF(T13&lt;=6,0,"нема право")))))</f>
        <v>2</v>
      </c>
      <c r="V13" s="58" t="s">
        <v>146</v>
      </c>
      <c r="W13" s="141" t="s">
        <v>172</v>
      </c>
      <c r="X13" s="166" t="s">
        <v>171</v>
      </c>
      <c r="Y13" s="166" t="s">
        <v>171</v>
      </c>
      <c r="Z13" s="166" t="s">
        <v>171</v>
      </c>
      <c r="AA13" s="55"/>
      <c r="AB13" s="51"/>
      <c r="AC13" s="62"/>
      <c r="AD13" s="56"/>
      <c r="AE13" s="56"/>
      <c r="AF13" s="56"/>
      <c r="AG13" s="125"/>
      <c r="AH13" s="123">
        <f t="shared" ref="AH13:AH34" si="4">IF(COUNTA(V13:AG13)&gt;6,6,COUNTA(V13:AG13))</f>
        <v>5</v>
      </c>
    </row>
    <row r="14" spans="1:34" s="27" customFormat="1" x14ac:dyDescent="0.25">
      <c r="A14" s="71">
        <f t="shared" si="1"/>
        <v>4</v>
      </c>
      <c r="B14" s="147" t="s">
        <v>40</v>
      </c>
      <c r="C14" s="148" t="s">
        <v>80</v>
      </c>
      <c r="D14" s="3">
        <v>1</v>
      </c>
      <c r="E14" s="3">
        <v>1</v>
      </c>
      <c r="F14" s="3">
        <v>1</v>
      </c>
      <c r="G14" s="3">
        <v>1</v>
      </c>
      <c r="H14" s="42">
        <v>1</v>
      </c>
      <c r="I14" s="42">
        <v>1</v>
      </c>
      <c r="J14" s="42">
        <v>1</v>
      </c>
      <c r="K14" s="42">
        <v>1</v>
      </c>
      <c r="L14" s="42">
        <v>1</v>
      </c>
      <c r="M14" s="42">
        <v>1</v>
      </c>
      <c r="N14" s="42">
        <v>1</v>
      </c>
      <c r="O14" s="42">
        <v>1</v>
      </c>
      <c r="P14" s="3">
        <v>1</v>
      </c>
      <c r="Q14" s="3">
        <v>1</v>
      </c>
      <c r="R14" s="107">
        <v>1</v>
      </c>
      <c r="S14" s="149">
        <f t="shared" si="0"/>
        <v>15</v>
      </c>
      <c r="T14" s="150">
        <f t="shared" si="2"/>
        <v>0</v>
      </c>
      <c r="U14" s="9">
        <f t="shared" si="3"/>
        <v>2</v>
      </c>
      <c r="V14" s="88" t="s">
        <v>145</v>
      </c>
      <c r="W14" s="55" t="s">
        <v>160</v>
      </c>
      <c r="X14" s="166" t="s">
        <v>171</v>
      </c>
      <c r="Y14" s="166" t="s">
        <v>171</v>
      </c>
      <c r="Z14" s="166" t="s">
        <v>171</v>
      </c>
      <c r="AA14" s="55"/>
      <c r="AB14" s="55"/>
      <c r="AC14" s="55"/>
      <c r="AD14" s="60"/>
      <c r="AE14" s="60"/>
      <c r="AF14" s="60"/>
      <c r="AG14" s="126"/>
      <c r="AH14" s="123">
        <f t="shared" si="4"/>
        <v>5</v>
      </c>
    </row>
    <row r="15" spans="1:34" x14ac:dyDescent="0.25">
      <c r="A15" s="96">
        <f t="shared" si="1"/>
        <v>5</v>
      </c>
      <c r="B15" s="118" t="s">
        <v>41</v>
      </c>
      <c r="C15" s="113" t="s">
        <v>81</v>
      </c>
      <c r="D15" s="3">
        <v>1</v>
      </c>
      <c r="E15" s="3">
        <v>1</v>
      </c>
      <c r="F15" s="3">
        <v>1</v>
      </c>
      <c r="G15" s="3">
        <v>1</v>
      </c>
      <c r="H15" s="42">
        <v>1</v>
      </c>
      <c r="I15" s="42">
        <v>1</v>
      </c>
      <c r="J15" s="42">
        <v>1</v>
      </c>
      <c r="K15" s="42">
        <v>1</v>
      </c>
      <c r="L15" s="42">
        <v>1</v>
      </c>
      <c r="M15" s="42">
        <v>1</v>
      </c>
      <c r="N15" s="42">
        <v>1</v>
      </c>
      <c r="O15" s="42">
        <v>1</v>
      </c>
      <c r="P15" s="3">
        <v>0</v>
      </c>
      <c r="Q15" s="3">
        <v>1</v>
      </c>
      <c r="R15" s="107">
        <v>1</v>
      </c>
      <c r="S15" s="7">
        <f t="shared" si="0"/>
        <v>14</v>
      </c>
      <c r="T15" s="137">
        <f t="shared" si="2"/>
        <v>1</v>
      </c>
      <c r="U15" s="9">
        <f t="shared" si="3"/>
        <v>2</v>
      </c>
      <c r="V15" s="166" t="s">
        <v>171</v>
      </c>
      <c r="W15" s="166" t="s">
        <v>171</v>
      </c>
      <c r="X15" s="166" t="s">
        <v>171</v>
      </c>
      <c r="Y15" s="51"/>
      <c r="Z15" s="51"/>
      <c r="AA15" s="51"/>
      <c r="AB15" s="51"/>
      <c r="AC15" s="56"/>
      <c r="AD15" s="56"/>
      <c r="AE15" s="56"/>
      <c r="AF15" s="56"/>
      <c r="AG15" s="125"/>
      <c r="AH15" s="123">
        <f t="shared" si="4"/>
        <v>3</v>
      </c>
    </row>
    <row r="16" spans="1:34" x14ac:dyDescent="0.25">
      <c r="A16" s="96">
        <f t="shared" si="1"/>
        <v>6</v>
      </c>
      <c r="B16" s="118" t="s">
        <v>42</v>
      </c>
      <c r="C16" s="113" t="s">
        <v>82</v>
      </c>
      <c r="D16" s="3">
        <v>1</v>
      </c>
      <c r="E16" s="3">
        <v>1</v>
      </c>
      <c r="F16" s="3">
        <v>1</v>
      </c>
      <c r="G16" s="3">
        <v>1</v>
      </c>
      <c r="H16" s="42">
        <v>1</v>
      </c>
      <c r="I16" s="42">
        <v>1</v>
      </c>
      <c r="J16" s="42">
        <v>1</v>
      </c>
      <c r="K16" s="42">
        <v>1</v>
      </c>
      <c r="L16" s="42">
        <v>1</v>
      </c>
      <c r="M16" s="42">
        <v>1</v>
      </c>
      <c r="N16" s="42">
        <v>1</v>
      </c>
      <c r="O16" s="42">
        <v>1</v>
      </c>
      <c r="P16" s="3">
        <v>1</v>
      </c>
      <c r="Q16" s="3">
        <v>1</v>
      </c>
      <c r="R16" s="107">
        <v>1</v>
      </c>
      <c r="S16" s="7">
        <f t="shared" si="0"/>
        <v>15</v>
      </c>
      <c r="T16" s="137">
        <f t="shared" si="2"/>
        <v>0</v>
      </c>
      <c r="U16" s="9">
        <f t="shared" si="3"/>
        <v>2</v>
      </c>
      <c r="V16" s="155" t="s">
        <v>168</v>
      </c>
      <c r="W16" s="166" t="s">
        <v>171</v>
      </c>
      <c r="X16" s="55"/>
      <c r="Y16" s="55"/>
      <c r="Z16" s="55"/>
      <c r="AA16" s="55"/>
      <c r="AB16" s="52"/>
      <c r="AC16" s="61"/>
      <c r="AD16" s="61"/>
      <c r="AE16" s="61"/>
      <c r="AF16" s="61"/>
      <c r="AG16" s="127"/>
      <c r="AH16" s="123">
        <f t="shared" si="4"/>
        <v>2</v>
      </c>
    </row>
    <row r="17" spans="1:34" x14ac:dyDescent="0.25">
      <c r="A17" s="96">
        <f t="shared" si="1"/>
        <v>7</v>
      </c>
      <c r="B17" s="118" t="s">
        <v>43</v>
      </c>
      <c r="C17" s="113" t="s">
        <v>83</v>
      </c>
      <c r="D17" s="3">
        <v>1</v>
      </c>
      <c r="E17" s="3">
        <v>1</v>
      </c>
      <c r="F17" s="3">
        <v>1</v>
      </c>
      <c r="G17" s="3">
        <v>1</v>
      </c>
      <c r="H17" s="42">
        <v>1</v>
      </c>
      <c r="I17" s="42">
        <v>1</v>
      </c>
      <c r="J17" s="42">
        <v>1</v>
      </c>
      <c r="K17" s="42">
        <v>1</v>
      </c>
      <c r="L17" s="42">
        <v>1</v>
      </c>
      <c r="M17" s="42">
        <v>1</v>
      </c>
      <c r="N17" s="42">
        <v>1</v>
      </c>
      <c r="O17" s="42">
        <v>1</v>
      </c>
      <c r="P17" s="3">
        <v>0</v>
      </c>
      <c r="Q17" s="3">
        <v>1</v>
      </c>
      <c r="R17" s="107">
        <v>1</v>
      </c>
      <c r="S17" s="7">
        <f t="shared" si="0"/>
        <v>14</v>
      </c>
      <c r="T17" s="137">
        <f t="shared" si="2"/>
        <v>1</v>
      </c>
      <c r="U17" s="9">
        <f t="shared" si="3"/>
        <v>2</v>
      </c>
      <c r="V17" s="88" t="s">
        <v>155</v>
      </c>
      <c r="W17" s="50" t="s">
        <v>168</v>
      </c>
      <c r="X17" s="166" t="s">
        <v>171</v>
      </c>
      <c r="Y17" s="166" t="s">
        <v>171</v>
      </c>
      <c r="Z17" s="166" t="s">
        <v>171</v>
      </c>
      <c r="AA17" s="51"/>
      <c r="AB17" s="51"/>
      <c r="AC17" s="56"/>
      <c r="AD17" s="56"/>
      <c r="AE17" s="56"/>
      <c r="AF17" s="56"/>
      <c r="AG17" s="125"/>
      <c r="AH17" s="123">
        <f t="shared" si="4"/>
        <v>5</v>
      </c>
    </row>
    <row r="18" spans="1:34" x14ac:dyDescent="0.25">
      <c r="A18" s="96">
        <f t="shared" si="1"/>
        <v>8</v>
      </c>
      <c r="B18" s="118" t="s">
        <v>44</v>
      </c>
      <c r="C18" s="113" t="s">
        <v>84</v>
      </c>
      <c r="D18" s="3">
        <v>1</v>
      </c>
      <c r="E18" s="3">
        <v>1</v>
      </c>
      <c r="F18" s="3">
        <v>1</v>
      </c>
      <c r="G18" s="3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2">
        <v>1</v>
      </c>
      <c r="N18" s="42">
        <v>1</v>
      </c>
      <c r="O18" s="42">
        <v>1</v>
      </c>
      <c r="P18" s="3">
        <v>0</v>
      </c>
      <c r="Q18" s="3">
        <v>1</v>
      </c>
      <c r="R18" s="107">
        <v>1</v>
      </c>
      <c r="S18" s="7">
        <f t="shared" si="0"/>
        <v>14</v>
      </c>
      <c r="T18" s="137">
        <f t="shared" si="2"/>
        <v>1</v>
      </c>
      <c r="U18" s="9">
        <f t="shared" si="3"/>
        <v>2</v>
      </c>
      <c r="V18" s="55" t="s">
        <v>172</v>
      </c>
      <c r="W18" s="166" t="s">
        <v>171</v>
      </c>
      <c r="X18" s="166" t="s">
        <v>171</v>
      </c>
      <c r="Y18" s="166" t="s">
        <v>171</v>
      </c>
      <c r="Z18" s="56"/>
      <c r="AA18" s="55"/>
      <c r="AB18" s="55"/>
      <c r="AC18" s="55"/>
      <c r="AD18" s="56"/>
      <c r="AE18" s="56"/>
      <c r="AF18" s="56"/>
      <c r="AG18" s="125"/>
      <c r="AH18" s="123">
        <f t="shared" si="4"/>
        <v>4</v>
      </c>
    </row>
    <row r="19" spans="1:34" x14ac:dyDescent="0.25">
      <c r="A19" s="96">
        <f t="shared" si="1"/>
        <v>9</v>
      </c>
      <c r="B19" s="118" t="s">
        <v>45</v>
      </c>
      <c r="C19" s="113" t="s">
        <v>85</v>
      </c>
      <c r="D19" s="3">
        <v>1</v>
      </c>
      <c r="E19" s="3">
        <v>1</v>
      </c>
      <c r="F19" s="3">
        <v>1</v>
      </c>
      <c r="G19" s="3">
        <v>1</v>
      </c>
      <c r="H19" s="42">
        <v>1</v>
      </c>
      <c r="I19" s="42">
        <v>1</v>
      </c>
      <c r="J19" s="42">
        <v>1</v>
      </c>
      <c r="K19" s="42">
        <v>1</v>
      </c>
      <c r="L19" s="42">
        <v>1</v>
      </c>
      <c r="M19" s="42">
        <v>1</v>
      </c>
      <c r="N19" s="42">
        <v>1</v>
      </c>
      <c r="O19" s="42">
        <v>1</v>
      </c>
      <c r="P19" s="3">
        <v>0</v>
      </c>
      <c r="Q19" s="3">
        <v>1</v>
      </c>
      <c r="R19" s="107">
        <v>1</v>
      </c>
      <c r="S19" s="7">
        <f t="shared" si="0"/>
        <v>14</v>
      </c>
      <c r="T19" s="137">
        <f t="shared" si="2"/>
        <v>1</v>
      </c>
      <c r="U19" s="9">
        <f t="shared" si="3"/>
        <v>2</v>
      </c>
      <c r="V19" s="166" t="s">
        <v>171</v>
      </c>
      <c r="W19" s="166" t="s">
        <v>171</v>
      </c>
      <c r="X19" s="54"/>
      <c r="Y19" s="54"/>
      <c r="Z19" s="51"/>
      <c r="AA19" s="51"/>
      <c r="AB19" s="51"/>
      <c r="AC19" s="56"/>
      <c r="AD19" s="56"/>
      <c r="AE19" s="56"/>
      <c r="AF19" s="56"/>
      <c r="AG19" s="125"/>
      <c r="AH19" s="123">
        <f t="shared" si="4"/>
        <v>2</v>
      </c>
    </row>
    <row r="20" spans="1:34" x14ac:dyDescent="0.25">
      <c r="A20" s="96">
        <f t="shared" si="1"/>
        <v>10</v>
      </c>
      <c r="B20" s="118" t="s">
        <v>46</v>
      </c>
      <c r="C20" s="114" t="s">
        <v>61</v>
      </c>
      <c r="D20" s="3">
        <v>1</v>
      </c>
      <c r="E20" s="3">
        <v>1</v>
      </c>
      <c r="F20" s="3">
        <v>1</v>
      </c>
      <c r="G20" s="3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2">
        <v>1</v>
      </c>
      <c r="N20" s="42">
        <v>1</v>
      </c>
      <c r="O20" s="42">
        <v>1</v>
      </c>
      <c r="P20" s="3">
        <v>0</v>
      </c>
      <c r="Q20" s="3">
        <v>1</v>
      </c>
      <c r="R20" s="107">
        <v>1</v>
      </c>
      <c r="S20" s="7">
        <f t="shared" si="0"/>
        <v>14</v>
      </c>
      <c r="T20" s="137">
        <f t="shared" si="2"/>
        <v>1</v>
      </c>
      <c r="U20" s="9">
        <f t="shared" si="3"/>
        <v>2</v>
      </c>
      <c r="V20" s="53" t="s">
        <v>146</v>
      </c>
      <c r="W20" s="55" t="s">
        <v>151</v>
      </c>
      <c r="X20" s="55" t="s">
        <v>153</v>
      </c>
      <c r="Y20" s="166" t="s">
        <v>171</v>
      </c>
      <c r="Z20" s="166" t="s">
        <v>171</v>
      </c>
      <c r="AA20" s="166" t="s">
        <v>171</v>
      </c>
      <c r="AB20" s="51"/>
      <c r="AC20" s="56"/>
      <c r="AD20" s="56"/>
      <c r="AE20" s="56"/>
      <c r="AF20" s="56"/>
      <c r="AG20" s="125"/>
      <c r="AH20" s="123">
        <f t="shared" si="4"/>
        <v>6</v>
      </c>
    </row>
    <row r="21" spans="1:34" x14ac:dyDescent="0.25">
      <c r="A21" s="96">
        <f t="shared" si="1"/>
        <v>11</v>
      </c>
      <c r="B21" s="118" t="s">
        <v>47</v>
      </c>
      <c r="C21" s="114" t="s">
        <v>62</v>
      </c>
      <c r="D21" s="3">
        <v>0</v>
      </c>
      <c r="E21" s="3">
        <v>1</v>
      </c>
      <c r="F21" s="3">
        <v>1</v>
      </c>
      <c r="G21" s="3">
        <v>1</v>
      </c>
      <c r="H21" s="42">
        <v>1</v>
      </c>
      <c r="I21" s="42">
        <v>1</v>
      </c>
      <c r="J21" s="42">
        <v>1</v>
      </c>
      <c r="K21" s="42">
        <v>1</v>
      </c>
      <c r="L21" s="42">
        <v>1</v>
      </c>
      <c r="M21" s="42">
        <v>1</v>
      </c>
      <c r="N21" s="42">
        <v>1</v>
      </c>
      <c r="O21" s="42">
        <v>1</v>
      </c>
      <c r="P21" s="3">
        <v>1</v>
      </c>
      <c r="Q21" s="3">
        <v>1</v>
      </c>
      <c r="R21" s="107">
        <v>1</v>
      </c>
      <c r="S21" s="7">
        <f t="shared" si="0"/>
        <v>14</v>
      </c>
      <c r="T21" s="137">
        <f t="shared" si="2"/>
        <v>1</v>
      </c>
      <c r="U21" s="9">
        <f t="shared" si="3"/>
        <v>2</v>
      </c>
      <c r="V21" s="166" t="s">
        <v>171</v>
      </c>
      <c r="W21" s="166" t="s">
        <v>171</v>
      </c>
      <c r="X21" s="62"/>
      <c r="Y21" s="62"/>
      <c r="Z21" s="62"/>
      <c r="AA21" s="62"/>
      <c r="AB21" s="62"/>
      <c r="AC21" s="63"/>
      <c r="AD21" s="63"/>
      <c r="AE21" s="63"/>
      <c r="AF21" s="63"/>
      <c r="AG21" s="128"/>
      <c r="AH21" s="123">
        <f t="shared" si="4"/>
        <v>2</v>
      </c>
    </row>
    <row r="22" spans="1:34" x14ac:dyDescent="0.25">
      <c r="A22" s="96">
        <f t="shared" si="1"/>
        <v>12</v>
      </c>
      <c r="B22" s="118" t="s">
        <v>48</v>
      </c>
      <c r="C22" s="114" t="s">
        <v>63</v>
      </c>
      <c r="D22" s="3">
        <v>1</v>
      </c>
      <c r="E22" s="3">
        <v>1</v>
      </c>
      <c r="F22" s="3">
        <v>1</v>
      </c>
      <c r="G22" s="3">
        <v>1</v>
      </c>
      <c r="H22" s="42">
        <v>1</v>
      </c>
      <c r="I22" s="42">
        <v>1</v>
      </c>
      <c r="J22" s="42">
        <v>1</v>
      </c>
      <c r="K22" s="42">
        <v>1</v>
      </c>
      <c r="L22" s="42">
        <v>1</v>
      </c>
      <c r="M22" s="42">
        <v>1</v>
      </c>
      <c r="N22" s="42">
        <v>1</v>
      </c>
      <c r="O22" s="42">
        <v>1</v>
      </c>
      <c r="P22" s="3">
        <v>0</v>
      </c>
      <c r="Q22" s="3">
        <v>1</v>
      </c>
      <c r="R22" s="107">
        <v>1</v>
      </c>
      <c r="S22" s="7">
        <f t="shared" si="0"/>
        <v>14</v>
      </c>
      <c r="T22" s="137">
        <f t="shared" si="2"/>
        <v>1</v>
      </c>
      <c r="U22" s="9">
        <f t="shared" si="3"/>
        <v>2</v>
      </c>
      <c r="V22" s="141" t="s">
        <v>152</v>
      </c>
      <c r="W22" s="52" t="s">
        <v>146</v>
      </c>
      <c r="X22" s="50" t="s">
        <v>160</v>
      </c>
      <c r="Y22" s="55" t="s">
        <v>172</v>
      </c>
      <c r="Z22" s="62"/>
      <c r="AA22" s="62"/>
      <c r="AB22" s="62"/>
      <c r="AC22" s="63"/>
      <c r="AD22" s="63"/>
      <c r="AE22" s="63"/>
      <c r="AF22" s="63"/>
      <c r="AG22" s="128"/>
      <c r="AH22" s="123">
        <f t="shared" si="4"/>
        <v>4</v>
      </c>
    </row>
    <row r="23" spans="1:34" s="27" customFormat="1" x14ac:dyDescent="0.25">
      <c r="A23" s="71">
        <f t="shared" si="1"/>
        <v>13</v>
      </c>
      <c r="B23" s="147" t="s">
        <v>49</v>
      </c>
      <c r="C23" s="151" t="s">
        <v>64</v>
      </c>
      <c r="D23" s="3">
        <v>0</v>
      </c>
      <c r="E23" s="3">
        <v>0</v>
      </c>
      <c r="F23" s="3">
        <v>1</v>
      </c>
      <c r="G23" s="3">
        <v>1</v>
      </c>
      <c r="H23" s="42">
        <v>1</v>
      </c>
      <c r="I23" s="42">
        <v>1</v>
      </c>
      <c r="J23" s="42">
        <v>1</v>
      </c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3">
        <v>1</v>
      </c>
      <c r="Q23" s="3">
        <v>1</v>
      </c>
      <c r="R23" s="107">
        <v>1</v>
      </c>
      <c r="S23" s="149">
        <f t="shared" si="0"/>
        <v>13</v>
      </c>
      <c r="T23" s="150">
        <f t="shared" si="2"/>
        <v>2</v>
      </c>
      <c r="U23" s="9">
        <f t="shared" si="3"/>
        <v>1.5</v>
      </c>
      <c r="V23" s="156" t="s">
        <v>145</v>
      </c>
      <c r="W23" s="52" t="s">
        <v>150</v>
      </c>
      <c r="X23" s="50" t="s">
        <v>168</v>
      </c>
      <c r="Y23" s="55" t="s">
        <v>172</v>
      </c>
      <c r="Z23" s="166" t="s">
        <v>171</v>
      </c>
      <c r="AA23" s="51"/>
      <c r="AB23" s="51"/>
      <c r="AC23" s="56"/>
      <c r="AD23" s="56"/>
      <c r="AE23" s="56"/>
      <c r="AF23" s="56"/>
      <c r="AG23" s="125"/>
      <c r="AH23" s="123">
        <f t="shared" si="4"/>
        <v>5</v>
      </c>
    </row>
    <row r="24" spans="1:34" x14ac:dyDescent="0.25">
      <c r="A24" s="96">
        <f t="shared" si="1"/>
        <v>14</v>
      </c>
      <c r="B24" s="118" t="s">
        <v>50</v>
      </c>
      <c r="C24" s="114" t="s">
        <v>65</v>
      </c>
      <c r="D24" s="3">
        <v>1</v>
      </c>
      <c r="E24" s="3">
        <v>1</v>
      </c>
      <c r="F24" s="3">
        <v>1</v>
      </c>
      <c r="G24" s="3">
        <v>1</v>
      </c>
      <c r="H24" s="42">
        <v>1</v>
      </c>
      <c r="I24" s="42">
        <v>1</v>
      </c>
      <c r="J24" s="42">
        <v>1</v>
      </c>
      <c r="K24" s="42">
        <v>1</v>
      </c>
      <c r="L24" s="42">
        <v>1</v>
      </c>
      <c r="M24" s="42">
        <v>1</v>
      </c>
      <c r="N24" s="42">
        <v>1</v>
      </c>
      <c r="O24" s="42">
        <v>1</v>
      </c>
      <c r="P24" s="3">
        <v>0</v>
      </c>
      <c r="Q24" s="3">
        <v>1</v>
      </c>
      <c r="R24" s="107">
        <v>1</v>
      </c>
      <c r="S24" s="7">
        <f t="shared" si="0"/>
        <v>14</v>
      </c>
      <c r="T24" s="137">
        <f t="shared" si="2"/>
        <v>1</v>
      </c>
      <c r="U24" s="9">
        <f t="shared" si="3"/>
        <v>2</v>
      </c>
      <c r="V24" s="158" t="s">
        <v>168</v>
      </c>
      <c r="W24" s="55" t="s">
        <v>172</v>
      </c>
      <c r="X24" s="166" t="s">
        <v>171</v>
      </c>
      <c r="Y24" s="166" t="s">
        <v>171</v>
      </c>
      <c r="Z24" s="166" t="s">
        <v>171</v>
      </c>
      <c r="AA24" s="59"/>
      <c r="AB24" s="59"/>
      <c r="AC24" s="60"/>
      <c r="AD24" s="60"/>
      <c r="AE24" s="60"/>
      <c r="AF24" s="60"/>
      <c r="AG24" s="128"/>
      <c r="AH24" s="123">
        <f t="shared" si="4"/>
        <v>5</v>
      </c>
    </row>
    <row r="25" spans="1:34" x14ac:dyDescent="0.25">
      <c r="A25" s="96">
        <f t="shared" si="1"/>
        <v>15</v>
      </c>
      <c r="B25" s="118" t="s">
        <v>51</v>
      </c>
      <c r="C25" s="114" t="s">
        <v>66</v>
      </c>
      <c r="D25" s="3">
        <v>1</v>
      </c>
      <c r="E25" s="3">
        <v>1</v>
      </c>
      <c r="F25" s="3">
        <v>1</v>
      </c>
      <c r="G25" s="3">
        <v>1</v>
      </c>
      <c r="H25" s="42">
        <v>1</v>
      </c>
      <c r="I25" s="42">
        <v>1</v>
      </c>
      <c r="J25" s="42">
        <v>1</v>
      </c>
      <c r="K25" s="42">
        <v>1</v>
      </c>
      <c r="L25" s="42">
        <v>1</v>
      </c>
      <c r="M25" s="42">
        <v>1</v>
      </c>
      <c r="N25" s="42">
        <v>1</v>
      </c>
      <c r="O25" s="42">
        <v>1</v>
      </c>
      <c r="P25" s="3">
        <v>0</v>
      </c>
      <c r="Q25" s="3">
        <v>1</v>
      </c>
      <c r="R25" s="107">
        <v>1</v>
      </c>
      <c r="S25" s="7">
        <f t="shared" si="0"/>
        <v>14</v>
      </c>
      <c r="T25" s="137">
        <f t="shared" si="2"/>
        <v>1</v>
      </c>
      <c r="U25" s="9">
        <f t="shared" si="3"/>
        <v>2</v>
      </c>
      <c r="V25" s="166" t="s">
        <v>171</v>
      </c>
      <c r="W25" s="54"/>
      <c r="X25" s="54"/>
      <c r="Y25" s="62"/>
      <c r="Z25" s="62"/>
      <c r="AA25" s="62"/>
      <c r="AB25" s="62"/>
      <c r="AC25" s="63"/>
      <c r="AD25" s="63"/>
      <c r="AE25" s="63"/>
      <c r="AF25" s="63"/>
      <c r="AG25" s="128"/>
      <c r="AH25" s="123">
        <f t="shared" si="4"/>
        <v>1</v>
      </c>
    </row>
    <row r="26" spans="1:34" x14ac:dyDescent="0.25">
      <c r="A26" s="96">
        <f t="shared" si="1"/>
        <v>16</v>
      </c>
      <c r="B26" s="118" t="s">
        <v>52</v>
      </c>
      <c r="C26" s="114" t="s">
        <v>67</v>
      </c>
      <c r="D26" s="3">
        <v>1</v>
      </c>
      <c r="E26" s="3">
        <v>1</v>
      </c>
      <c r="F26" s="3">
        <v>1</v>
      </c>
      <c r="G26" s="3">
        <v>1</v>
      </c>
      <c r="H26" s="42">
        <v>1</v>
      </c>
      <c r="I26" s="42">
        <v>1</v>
      </c>
      <c r="J26" s="42">
        <v>1</v>
      </c>
      <c r="K26" s="42">
        <v>1</v>
      </c>
      <c r="L26" s="42">
        <v>1</v>
      </c>
      <c r="M26" s="42">
        <v>1</v>
      </c>
      <c r="N26" s="42">
        <v>1</v>
      </c>
      <c r="O26" s="42">
        <v>1</v>
      </c>
      <c r="P26" s="3">
        <v>0</v>
      </c>
      <c r="Q26" s="3">
        <v>1</v>
      </c>
      <c r="R26" s="107">
        <v>1</v>
      </c>
      <c r="S26" s="7">
        <f t="shared" si="0"/>
        <v>14</v>
      </c>
      <c r="T26" s="137">
        <f t="shared" si="2"/>
        <v>1</v>
      </c>
      <c r="U26" s="9">
        <f t="shared" si="3"/>
        <v>2</v>
      </c>
      <c r="V26" s="166" t="s">
        <v>171</v>
      </c>
      <c r="W26" s="166" t="s">
        <v>171</v>
      </c>
      <c r="X26" s="166" t="s">
        <v>171</v>
      </c>
      <c r="Y26" s="50"/>
      <c r="Z26" s="51"/>
      <c r="AA26" s="51"/>
      <c r="AB26" s="51"/>
      <c r="AC26" s="56"/>
      <c r="AD26" s="56"/>
      <c r="AE26" s="56"/>
      <c r="AF26" s="56"/>
      <c r="AG26" s="125"/>
      <c r="AH26" s="123">
        <f t="shared" si="4"/>
        <v>3</v>
      </c>
    </row>
    <row r="27" spans="1:34" x14ac:dyDescent="0.25">
      <c r="A27" s="96">
        <f t="shared" si="1"/>
        <v>17</v>
      </c>
      <c r="B27" s="118" t="s">
        <v>53</v>
      </c>
      <c r="C27" s="114" t="s">
        <v>68</v>
      </c>
      <c r="D27" s="3">
        <v>1</v>
      </c>
      <c r="E27" s="3">
        <v>1</v>
      </c>
      <c r="F27" s="3">
        <v>1</v>
      </c>
      <c r="G27" s="3">
        <v>1</v>
      </c>
      <c r="H27" s="42">
        <v>1</v>
      </c>
      <c r="I27" s="42">
        <v>1</v>
      </c>
      <c r="J27" s="42">
        <v>1</v>
      </c>
      <c r="K27" s="42">
        <v>1</v>
      </c>
      <c r="L27" s="42">
        <v>1</v>
      </c>
      <c r="M27" s="42">
        <v>1</v>
      </c>
      <c r="N27" s="42">
        <v>1</v>
      </c>
      <c r="O27" s="42">
        <v>1</v>
      </c>
      <c r="P27" s="3">
        <v>0</v>
      </c>
      <c r="Q27" s="3">
        <v>1</v>
      </c>
      <c r="R27" s="107">
        <v>1</v>
      </c>
      <c r="S27" s="7">
        <f t="shared" si="0"/>
        <v>14</v>
      </c>
      <c r="T27" s="137">
        <f t="shared" si="2"/>
        <v>1</v>
      </c>
      <c r="U27" s="9">
        <f t="shared" si="3"/>
        <v>2</v>
      </c>
      <c r="V27" s="166" t="s">
        <v>171</v>
      </c>
      <c r="W27" s="166" t="s">
        <v>171</v>
      </c>
      <c r="X27" s="52"/>
      <c r="Y27" s="57"/>
      <c r="Z27" s="56"/>
      <c r="AA27" s="56"/>
      <c r="AB27" s="55"/>
      <c r="AC27" s="55"/>
      <c r="AD27" s="55"/>
      <c r="AE27" s="141"/>
      <c r="AF27" s="141"/>
      <c r="AG27" s="125"/>
      <c r="AH27" s="123">
        <f t="shared" si="4"/>
        <v>2</v>
      </c>
    </row>
    <row r="28" spans="1:34" x14ac:dyDescent="0.25">
      <c r="A28" s="96">
        <f t="shared" si="1"/>
        <v>18</v>
      </c>
      <c r="B28" s="118" t="s">
        <v>54</v>
      </c>
      <c r="C28" s="114" t="s">
        <v>69</v>
      </c>
      <c r="D28" s="3">
        <v>0</v>
      </c>
      <c r="E28" s="3">
        <v>0</v>
      </c>
      <c r="F28" s="3">
        <v>1</v>
      </c>
      <c r="G28" s="3">
        <v>1</v>
      </c>
      <c r="H28" s="42">
        <v>1</v>
      </c>
      <c r="I28" s="42">
        <v>1</v>
      </c>
      <c r="J28" s="42">
        <v>1</v>
      </c>
      <c r="K28" s="42">
        <v>1</v>
      </c>
      <c r="L28" s="42">
        <v>1</v>
      </c>
      <c r="M28" s="42">
        <v>1</v>
      </c>
      <c r="N28" s="42">
        <v>1</v>
      </c>
      <c r="O28" s="42">
        <v>1</v>
      </c>
      <c r="P28" s="3">
        <v>0</v>
      </c>
      <c r="Q28" s="3">
        <v>1</v>
      </c>
      <c r="R28" s="107">
        <v>1</v>
      </c>
      <c r="S28" s="7">
        <f t="shared" si="0"/>
        <v>12</v>
      </c>
      <c r="T28" s="137">
        <f t="shared" si="2"/>
        <v>3</v>
      </c>
      <c r="U28" s="9">
        <f t="shared" si="3"/>
        <v>1</v>
      </c>
      <c r="V28" s="53" t="s">
        <v>168</v>
      </c>
      <c r="W28" s="166" t="s">
        <v>171</v>
      </c>
      <c r="X28" s="166" t="s">
        <v>171</v>
      </c>
      <c r="Y28" s="166" t="s">
        <v>171</v>
      </c>
      <c r="Z28" s="51"/>
      <c r="AA28" s="51"/>
      <c r="AB28" s="51"/>
      <c r="AC28" s="56"/>
      <c r="AD28" s="56"/>
      <c r="AE28" s="56"/>
      <c r="AF28" s="56"/>
      <c r="AG28" s="125"/>
      <c r="AH28" s="123">
        <f t="shared" si="4"/>
        <v>4</v>
      </c>
    </row>
    <row r="29" spans="1:34" x14ac:dyDescent="0.25">
      <c r="A29" s="96">
        <f t="shared" si="1"/>
        <v>19</v>
      </c>
      <c r="B29" s="118" t="s">
        <v>55</v>
      </c>
      <c r="C29" s="114" t="s">
        <v>70</v>
      </c>
      <c r="D29" s="3">
        <v>1</v>
      </c>
      <c r="E29" s="3">
        <v>1</v>
      </c>
      <c r="F29" s="3">
        <v>1</v>
      </c>
      <c r="G29" s="3">
        <v>1</v>
      </c>
      <c r="H29" s="42">
        <v>1</v>
      </c>
      <c r="I29" s="42">
        <v>1</v>
      </c>
      <c r="J29" s="42">
        <v>1</v>
      </c>
      <c r="K29" s="42">
        <v>1</v>
      </c>
      <c r="L29" s="42">
        <v>1</v>
      </c>
      <c r="M29" s="42">
        <v>1</v>
      </c>
      <c r="N29" s="42">
        <v>1</v>
      </c>
      <c r="O29" s="42">
        <v>1</v>
      </c>
      <c r="P29" s="3">
        <v>1</v>
      </c>
      <c r="Q29" s="3">
        <v>1</v>
      </c>
      <c r="R29" s="107">
        <v>1</v>
      </c>
      <c r="S29" s="7">
        <f t="shared" si="0"/>
        <v>15</v>
      </c>
      <c r="T29" s="137">
        <f t="shared" si="2"/>
        <v>0</v>
      </c>
      <c r="U29" s="9">
        <f t="shared" si="3"/>
        <v>2</v>
      </c>
      <c r="V29" s="158" t="s">
        <v>168</v>
      </c>
      <c r="W29" s="141" t="s">
        <v>172</v>
      </c>
      <c r="X29" s="166" t="s">
        <v>171</v>
      </c>
      <c r="Y29" s="166" t="s">
        <v>171</v>
      </c>
      <c r="Z29" s="51"/>
      <c r="AA29" s="51"/>
      <c r="AB29" s="51"/>
      <c r="AC29" s="56"/>
      <c r="AD29" s="56"/>
      <c r="AE29" s="56"/>
      <c r="AF29" s="56"/>
      <c r="AG29" s="125"/>
      <c r="AH29" s="123">
        <f t="shared" si="4"/>
        <v>4</v>
      </c>
    </row>
    <row r="30" spans="1:34" s="27" customFormat="1" x14ac:dyDescent="0.25">
      <c r="A30" s="71">
        <f t="shared" si="1"/>
        <v>20</v>
      </c>
      <c r="B30" s="147" t="s">
        <v>56</v>
      </c>
      <c r="C30" s="151" t="s">
        <v>71</v>
      </c>
      <c r="D30" s="3">
        <v>0</v>
      </c>
      <c r="E30" s="3">
        <v>0</v>
      </c>
      <c r="F30" s="3">
        <v>1</v>
      </c>
      <c r="G30" s="3">
        <v>1</v>
      </c>
      <c r="H30" s="42">
        <v>1</v>
      </c>
      <c r="I30" s="42">
        <v>1</v>
      </c>
      <c r="J30" s="42">
        <v>1</v>
      </c>
      <c r="K30" s="42">
        <v>1</v>
      </c>
      <c r="L30" s="42">
        <v>1</v>
      </c>
      <c r="M30" s="42">
        <v>1</v>
      </c>
      <c r="N30" s="42">
        <v>1</v>
      </c>
      <c r="O30" s="42">
        <v>1</v>
      </c>
      <c r="P30" s="3">
        <v>0</v>
      </c>
      <c r="Q30" s="3">
        <v>1</v>
      </c>
      <c r="R30" s="107">
        <v>1</v>
      </c>
      <c r="S30" s="149">
        <f t="shared" si="0"/>
        <v>12</v>
      </c>
      <c r="T30" s="150">
        <f t="shared" si="2"/>
        <v>3</v>
      </c>
      <c r="U30" s="9">
        <f t="shared" si="3"/>
        <v>1</v>
      </c>
      <c r="V30" s="156" t="s">
        <v>145</v>
      </c>
      <c r="W30" s="52" t="s">
        <v>160</v>
      </c>
      <c r="X30" s="166" t="s">
        <v>171</v>
      </c>
      <c r="Y30" s="51"/>
      <c r="Z30" s="51"/>
      <c r="AA30" s="51"/>
      <c r="AB30" s="51"/>
      <c r="AC30" s="51"/>
      <c r="AD30" s="51"/>
      <c r="AE30" s="56"/>
      <c r="AF30" s="56"/>
      <c r="AG30" s="125"/>
      <c r="AH30" s="123">
        <f t="shared" si="4"/>
        <v>3</v>
      </c>
    </row>
    <row r="31" spans="1:34" x14ac:dyDescent="0.25">
      <c r="A31" s="96">
        <f t="shared" si="1"/>
        <v>21</v>
      </c>
      <c r="B31" s="118" t="s">
        <v>57</v>
      </c>
      <c r="C31" s="115" t="s">
        <v>72</v>
      </c>
      <c r="D31" s="3">
        <v>1</v>
      </c>
      <c r="E31" s="43">
        <v>1</v>
      </c>
      <c r="F31" s="43">
        <v>1</v>
      </c>
      <c r="G31" s="43">
        <v>1</v>
      </c>
      <c r="H31" s="42">
        <v>1</v>
      </c>
      <c r="I31" s="42">
        <v>1</v>
      </c>
      <c r="J31" s="42">
        <v>1</v>
      </c>
      <c r="K31" s="42">
        <v>1</v>
      </c>
      <c r="L31" s="42">
        <v>1</v>
      </c>
      <c r="M31" s="42">
        <v>1</v>
      </c>
      <c r="N31" s="42">
        <v>1</v>
      </c>
      <c r="O31" s="42">
        <v>1</v>
      </c>
      <c r="P31" s="43">
        <v>1</v>
      </c>
      <c r="Q31" s="3">
        <v>1</v>
      </c>
      <c r="R31" s="107">
        <v>1</v>
      </c>
      <c r="S31" s="7">
        <f t="shared" si="0"/>
        <v>15</v>
      </c>
      <c r="T31" s="137">
        <f>15-S31</f>
        <v>0</v>
      </c>
      <c r="U31" s="9">
        <f>IF(T31&lt;=1,2,IF(T31&lt;=2,1.5,IF(T31&lt;=3,1,IF(T31&lt;=4,0.5,IF(T31&lt;=6,0,"нема право")))))</f>
        <v>2</v>
      </c>
      <c r="V31" s="156" t="s">
        <v>174</v>
      </c>
      <c r="W31" s="166" t="s">
        <v>171</v>
      </c>
      <c r="X31" s="166" t="s">
        <v>171</v>
      </c>
      <c r="Y31" s="51"/>
      <c r="Z31" s="51"/>
      <c r="AA31" s="51"/>
      <c r="AB31" s="51"/>
      <c r="AC31" s="51"/>
      <c r="AD31" s="51"/>
      <c r="AE31" s="56"/>
      <c r="AF31" s="56"/>
      <c r="AG31" s="125"/>
      <c r="AH31" s="123">
        <f t="shared" si="4"/>
        <v>3</v>
      </c>
    </row>
    <row r="32" spans="1:34" x14ac:dyDescent="0.25">
      <c r="A32" s="96">
        <f t="shared" si="1"/>
        <v>22</v>
      </c>
      <c r="B32" s="118" t="s">
        <v>31</v>
      </c>
      <c r="C32" s="115" t="s">
        <v>73</v>
      </c>
      <c r="D32" s="3">
        <v>1</v>
      </c>
      <c r="E32" s="43">
        <v>1</v>
      </c>
      <c r="F32" s="43">
        <v>1</v>
      </c>
      <c r="G32" s="43">
        <v>1</v>
      </c>
      <c r="H32" s="42">
        <v>1</v>
      </c>
      <c r="I32" s="42">
        <v>1</v>
      </c>
      <c r="J32" s="42">
        <v>1</v>
      </c>
      <c r="K32" s="42">
        <v>1</v>
      </c>
      <c r="L32" s="42">
        <v>1</v>
      </c>
      <c r="M32" s="42">
        <v>1</v>
      </c>
      <c r="N32" s="42">
        <v>1</v>
      </c>
      <c r="O32" s="42">
        <v>1</v>
      </c>
      <c r="P32" s="43">
        <v>1</v>
      </c>
      <c r="Q32" s="3">
        <v>1</v>
      </c>
      <c r="R32" s="107">
        <v>1</v>
      </c>
      <c r="S32" s="7">
        <f t="shared" si="0"/>
        <v>15</v>
      </c>
      <c r="T32" s="137">
        <f t="shared" ref="T32:T35" si="5">15-S32</f>
        <v>0</v>
      </c>
      <c r="U32" s="9">
        <f t="shared" ref="U32:U35" si="6">IF(T32&lt;=1,2,IF(T32&lt;=2,1.5,IF(T32&lt;=3,1,IF(T32&lt;=4,0.5,IF(T32&lt;=6,0,"нема право")))))</f>
        <v>2</v>
      </c>
      <c r="V32" s="166" t="s">
        <v>171</v>
      </c>
      <c r="W32" s="166" t="s">
        <v>171</v>
      </c>
      <c r="X32" s="51"/>
      <c r="Y32" s="51"/>
      <c r="Z32" s="51"/>
      <c r="AA32" s="51"/>
      <c r="AB32" s="51"/>
      <c r="AC32" s="51"/>
      <c r="AD32" s="51"/>
      <c r="AE32" s="56"/>
      <c r="AF32" s="56"/>
      <c r="AG32" s="125"/>
      <c r="AH32" s="123">
        <f t="shared" si="4"/>
        <v>2</v>
      </c>
    </row>
    <row r="33" spans="1:34" s="27" customFormat="1" x14ac:dyDescent="0.25">
      <c r="A33" s="71">
        <f t="shared" si="1"/>
        <v>23</v>
      </c>
      <c r="B33" s="147" t="s">
        <v>58</v>
      </c>
      <c r="C33" s="152" t="s">
        <v>74</v>
      </c>
      <c r="D33" s="3">
        <v>0</v>
      </c>
      <c r="E33" s="43">
        <v>0</v>
      </c>
      <c r="F33" s="43">
        <v>1</v>
      </c>
      <c r="G33" s="43">
        <v>1</v>
      </c>
      <c r="H33" s="42">
        <v>1</v>
      </c>
      <c r="I33" s="42">
        <v>1</v>
      </c>
      <c r="J33" s="42">
        <v>1</v>
      </c>
      <c r="K33" s="42">
        <v>1</v>
      </c>
      <c r="L33" s="42">
        <v>1</v>
      </c>
      <c r="M33" s="42">
        <v>1</v>
      </c>
      <c r="N33" s="42">
        <v>1</v>
      </c>
      <c r="O33" s="42">
        <v>1</v>
      </c>
      <c r="P33" s="43">
        <v>1</v>
      </c>
      <c r="Q33" s="3">
        <v>1</v>
      </c>
      <c r="R33" s="107">
        <v>1</v>
      </c>
      <c r="S33" s="149">
        <f t="shared" si="0"/>
        <v>13</v>
      </c>
      <c r="T33" s="150">
        <f t="shared" si="5"/>
        <v>2</v>
      </c>
      <c r="U33" s="9">
        <f t="shared" si="6"/>
        <v>1.5</v>
      </c>
      <c r="V33" s="156" t="s">
        <v>145</v>
      </c>
      <c r="W33" s="166" t="s">
        <v>171</v>
      </c>
      <c r="X33" s="51"/>
      <c r="Y33" s="51"/>
      <c r="Z33" s="51"/>
      <c r="AA33" s="51"/>
      <c r="AB33" s="51"/>
      <c r="AC33" s="51"/>
      <c r="AD33" s="51"/>
      <c r="AE33" s="56"/>
      <c r="AF33" s="56"/>
      <c r="AG33" s="125"/>
      <c r="AH33" s="123">
        <f t="shared" si="4"/>
        <v>2</v>
      </c>
    </row>
    <row r="34" spans="1:34" x14ac:dyDescent="0.25">
      <c r="A34" s="96">
        <f t="shared" si="1"/>
        <v>24</v>
      </c>
      <c r="B34" s="118" t="s">
        <v>59</v>
      </c>
      <c r="C34" s="115" t="s">
        <v>75</v>
      </c>
      <c r="D34" s="3">
        <v>0</v>
      </c>
      <c r="E34" s="43">
        <v>0</v>
      </c>
      <c r="F34" s="43">
        <v>0</v>
      </c>
      <c r="G34" s="43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3">
        <v>0</v>
      </c>
      <c r="Q34" s="43">
        <v>0</v>
      </c>
      <c r="R34" s="108">
        <v>0</v>
      </c>
      <c r="S34" s="7">
        <f t="shared" si="0"/>
        <v>0</v>
      </c>
      <c r="T34" s="137">
        <f t="shared" si="5"/>
        <v>15</v>
      </c>
      <c r="U34" s="9" t="str">
        <f t="shared" si="6"/>
        <v>нема право</v>
      </c>
      <c r="V34" s="64"/>
      <c r="W34" s="51"/>
      <c r="X34" s="51"/>
      <c r="Y34" s="51"/>
      <c r="Z34" s="51"/>
      <c r="AA34" s="51"/>
      <c r="AB34" s="51"/>
      <c r="AC34" s="51"/>
      <c r="AD34" s="51"/>
      <c r="AE34" s="56"/>
      <c r="AF34" s="56"/>
      <c r="AG34" s="125"/>
      <c r="AH34" s="123">
        <f t="shared" si="4"/>
        <v>0</v>
      </c>
    </row>
    <row r="35" spans="1:34" ht="16.3" thickBot="1" x14ac:dyDescent="0.3">
      <c r="A35" s="49">
        <f t="shared" si="1"/>
        <v>25</v>
      </c>
      <c r="B35" s="119" t="s">
        <v>60</v>
      </c>
      <c r="C35" s="116" t="s">
        <v>76</v>
      </c>
      <c r="D35" s="41">
        <v>1</v>
      </c>
      <c r="E35" s="121">
        <v>1</v>
      </c>
      <c r="F35" s="121">
        <v>1</v>
      </c>
      <c r="G35" s="121">
        <v>1</v>
      </c>
      <c r="H35" s="121">
        <v>1</v>
      </c>
      <c r="I35" s="121">
        <v>0</v>
      </c>
      <c r="J35" s="121">
        <v>0</v>
      </c>
      <c r="K35" s="121">
        <v>1</v>
      </c>
      <c r="L35" s="121">
        <v>1</v>
      </c>
      <c r="M35" s="121">
        <v>0</v>
      </c>
      <c r="N35" s="121">
        <v>0</v>
      </c>
      <c r="O35" s="121">
        <v>0</v>
      </c>
      <c r="P35" s="121">
        <v>0</v>
      </c>
      <c r="Q35" s="121">
        <v>1</v>
      </c>
      <c r="R35" s="122">
        <v>1</v>
      </c>
      <c r="S35" s="85">
        <f t="shared" si="0"/>
        <v>9</v>
      </c>
      <c r="T35" s="138">
        <f t="shared" si="5"/>
        <v>6</v>
      </c>
      <c r="U35" s="139">
        <f t="shared" si="6"/>
        <v>0</v>
      </c>
      <c r="V35" s="89"/>
      <c r="W35" s="90"/>
      <c r="X35" s="90"/>
      <c r="Y35" s="90"/>
      <c r="Z35" s="90"/>
      <c r="AA35" s="90"/>
      <c r="AB35" s="90"/>
      <c r="AC35" s="90"/>
      <c r="AD35" s="90"/>
      <c r="AE35" s="162"/>
      <c r="AF35" s="162"/>
      <c r="AG35" s="129"/>
      <c r="AH35" s="124">
        <f>IF(COUNTA(V35:AG35)&gt;6,6,COUNTA(V35:AG35))</f>
        <v>0</v>
      </c>
    </row>
    <row r="36" spans="1:34" s="27" customFormat="1" x14ac:dyDescent="0.25">
      <c r="A36" s="24"/>
      <c r="B36" s="19"/>
      <c r="C36" s="20"/>
      <c r="D36" s="4"/>
      <c r="E36" s="4"/>
      <c r="F36" s="4"/>
      <c r="G36" s="4"/>
      <c r="H36" s="6"/>
      <c r="I36" s="25"/>
      <c r="J36" s="26"/>
      <c r="K36" s="10"/>
      <c r="V36" s="1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10"/>
    </row>
    <row r="37" spans="1:34" s="27" customFormat="1" x14ac:dyDescent="0.25">
      <c r="A37" s="4"/>
      <c r="B37" s="21" t="s">
        <v>161</v>
      </c>
      <c r="C37" s="20"/>
      <c r="D37" s="4"/>
      <c r="E37" s="4"/>
      <c r="F37" s="4"/>
      <c r="G37" s="4"/>
      <c r="H37" s="6"/>
      <c r="I37" s="25"/>
      <c r="J37" s="26"/>
      <c r="K37" s="10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10"/>
    </row>
    <row r="38" spans="1:34" s="27" customFormat="1" x14ac:dyDescent="0.25">
      <c r="A38" s="24"/>
      <c r="B38" s="5"/>
      <c r="C38" s="39"/>
      <c r="D38" s="186"/>
      <c r="E38" s="187"/>
      <c r="F38" s="4"/>
      <c r="G38" s="4"/>
      <c r="H38" s="6"/>
      <c r="I38" s="25"/>
      <c r="J38" s="26"/>
      <c r="K38" s="10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10"/>
    </row>
    <row r="39" spans="1:34" x14ac:dyDescent="0.25">
      <c r="V39" s="1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10"/>
    </row>
    <row r="40" spans="1:34" ht="16.3" thickBot="1" x14ac:dyDescent="0.3">
      <c r="V40" s="1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10"/>
    </row>
    <row r="41" spans="1:34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6"/>
      <c r="V41" s="1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10"/>
    </row>
    <row r="42" spans="1:34" x14ac:dyDescent="0.25">
      <c r="A42" s="188" t="s">
        <v>13</v>
      </c>
      <c r="B42" s="189"/>
      <c r="C42" s="31"/>
      <c r="D42" s="31"/>
      <c r="E42" s="31"/>
      <c r="F42" s="31"/>
      <c r="G42" s="31"/>
      <c r="H42" s="31"/>
      <c r="I42" s="31"/>
      <c r="J42" s="37"/>
      <c r="V42" s="1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10"/>
    </row>
    <row r="43" spans="1:34" x14ac:dyDescent="0.25">
      <c r="A43" s="180" t="s">
        <v>173</v>
      </c>
      <c r="B43" s="181"/>
      <c r="C43" s="181"/>
      <c r="D43" s="181"/>
      <c r="E43" s="181"/>
      <c r="F43" s="181"/>
      <c r="G43" s="181"/>
      <c r="H43" s="181"/>
      <c r="I43" s="181"/>
      <c r="J43" s="182"/>
      <c r="V43" s="1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10"/>
    </row>
    <row r="44" spans="1:34" x14ac:dyDescent="0.25">
      <c r="A44" s="183" t="s">
        <v>162</v>
      </c>
      <c r="B44" s="184"/>
      <c r="C44" s="184"/>
      <c r="D44" s="184"/>
      <c r="E44" s="184"/>
      <c r="F44" s="184"/>
      <c r="G44" s="184"/>
      <c r="H44" s="184"/>
      <c r="I44" s="184"/>
      <c r="J44" s="185"/>
      <c r="V44" s="1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10"/>
    </row>
    <row r="45" spans="1:34" x14ac:dyDescent="0.25">
      <c r="A45" s="183" t="s">
        <v>28</v>
      </c>
      <c r="B45" s="184"/>
      <c r="C45" s="184"/>
      <c r="D45" s="184"/>
      <c r="E45" s="184"/>
      <c r="F45" s="184"/>
      <c r="G45" s="184"/>
      <c r="H45" s="184"/>
      <c r="I45" s="184"/>
      <c r="J45" s="185"/>
      <c r="V45" s="17"/>
      <c r="W45" s="17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10"/>
    </row>
    <row r="46" spans="1:34" x14ac:dyDescent="0.25">
      <c r="A46" s="32"/>
      <c r="B46" s="31"/>
      <c r="C46" s="31"/>
      <c r="D46" s="31"/>
      <c r="E46" s="31"/>
      <c r="F46" s="31"/>
      <c r="G46" s="31"/>
      <c r="H46" s="31"/>
      <c r="I46" s="31"/>
      <c r="J46" s="37"/>
      <c r="V46" s="1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10"/>
    </row>
    <row r="47" spans="1:34" x14ac:dyDescent="0.25">
      <c r="A47" s="188" t="s">
        <v>18</v>
      </c>
      <c r="B47" s="189"/>
      <c r="C47" s="31"/>
      <c r="D47" s="31"/>
      <c r="E47" s="31"/>
      <c r="F47" s="31"/>
      <c r="G47" s="31"/>
      <c r="H47" s="31"/>
      <c r="I47" s="31"/>
      <c r="J47" s="37"/>
      <c r="V47" s="1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10"/>
    </row>
    <row r="48" spans="1:34" s="84" customFormat="1" x14ac:dyDescent="0.25">
      <c r="A48" s="183" t="s">
        <v>16</v>
      </c>
      <c r="B48" s="184"/>
      <c r="C48" s="184"/>
      <c r="D48" s="184"/>
      <c r="E48" s="184"/>
      <c r="F48" s="184"/>
      <c r="G48" s="184"/>
      <c r="H48" s="184"/>
      <c r="I48" s="184"/>
      <c r="J48" s="185"/>
      <c r="V48" s="1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10"/>
    </row>
    <row r="49" spans="1:34" s="84" customFormat="1" x14ac:dyDescent="0.25">
      <c r="A49" s="183" t="s">
        <v>17</v>
      </c>
      <c r="B49" s="184"/>
      <c r="C49" s="184"/>
      <c r="D49" s="184"/>
      <c r="E49" s="184"/>
      <c r="F49" s="184"/>
      <c r="G49" s="184"/>
      <c r="H49" s="184"/>
      <c r="I49" s="184"/>
      <c r="J49" s="185"/>
      <c r="V49" s="1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10"/>
    </row>
    <row r="50" spans="1:34" ht="16.3" thickBot="1" x14ac:dyDescent="0.3">
      <c r="A50" s="33"/>
      <c r="B50" s="34"/>
      <c r="C50" s="34"/>
      <c r="D50" s="34"/>
      <c r="E50" s="34"/>
      <c r="F50" s="34"/>
      <c r="G50" s="34"/>
      <c r="H50" s="34"/>
      <c r="I50" s="34"/>
      <c r="J50" s="38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0"/>
    </row>
    <row r="51" spans="1:34" x14ac:dyDescent="0.25"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6"/>
    </row>
    <row r="52" spans="1:34" x14ac:dyDescent="0.25"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  <row r="53" spans="1:34" x14ac:dyDescent="0.25"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</row>
    <row r="54" spans="1:34" x14ac:dyDescent="0.25"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</row>
    <row r="55" spans="1:34" x14ac:dyDescent="0.25"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</row>
    <row r="56" spans="1:34" x14ac:dyDescent="0.25"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</row>
    <row r="57" spans="1:34" x14ac:dyDescent="0.25"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</row>
  </sheetData>
  <sheetProtection algorithmName="SHA-512" hashValue="zq1SAuiHw/uRUpWd1GmHKdfi7dZUqeNCP2pUZ33L1EGOgGmWt+PRcUU6wTqwHnRf1s6GtD88wfTWis2XzyPKmA==" saltValue="idJdSWueqLNdy15dE70stA==" spinCount="100000" sheet="1" objects="1" scenarios="1"/>
  <mergeCells count="18">
    <mergeCell ref="A47:B47"/>
    <mergeCell ref="A48:J48"/>
    <mergeCell ref="A49:J49"/>
    <mergeCell ref="T8:T10"/>
    <mergeCell ref="B4:R4"/>
    <mergeCell ref="AH8:AH10"/>
    <mergeCell ref="V8:AG10"/>
    <mergeCell ref="A43:J43"/>
    <mergeCell ref="A44:J44"/>
    <mergeCell ref="A45:J45"/>
    <mergeCell ref="U8:U10"/>
    <mergeCell ref="D38:E38"/>
    <mergeCell ref="A42:B42"/>
    <mergeCell ref="S8:S10"/>
    <mergeCell ref="A8:A10"/>
    <mergeCell ref="B8:B10"/>
    <mergeCell ref="C8:C10"/>
    <mergeCell ref="D8:R8"/>
  </mergeCells>
  <pageMargins left="0.70866141732283472" right="0.70866141732283472" top="0.68" bottom="0.15748031496062992" header="0.31496062992125984" footer="0.31496062992125984"/>
  <pageSetup paperSize="9" scale="58" fitToHeight="0" orientation="landscape" r:id="rId1"/>
  <ignoredErrors>
    <ignoredError sqref="C11:C19 C31" twoDigitTextYear="1"/>
    <ignoredError sqref="D9:R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zoomScale="90" zoomScaleNormal="90" workbookViewId="0">
      <selection activeCell="M6" sqref="M6"/>
    </sheetView>
  </sheetViews>
  <sheetFormatPr defaultColWidth="9.125" defaultRowHeight="15.65" x14ac:dyDescent="0.25"/>
  <cols>
    <col min="1" max="1" width="8.625" style="1" customWidth="1"/>
    <col min="2" max="2" width="41.625" style="1" customWidth="1"/>
    <col min="3" max="3" width="8.625" style="1" customWidth="1"/>
    <col min="4" max="18" width="9.875" style="1" customWidth="1"/>
    <col min="19" max="20" width="9.125" style="1"/>
    <col min="21" max="21" width="16.375" style="1" customWidth="1"/>
    <col min="22" max="16384" width="9.125" style="1"/>
  </cols>
  <sheetData>
    <row r="1" spans="1:21" x14ac:dyDescent="0.25">
      <c r="A1" s="1" t="s">
        <v>0</v>
      </c>
    </row>
    <row r="2" spans="1:21" x14ac:dyDescent="0.25">
      <c r="A2" s="1" t="s">
        <v>21</v>
      </c>
    </row>
    <row r="3" spans="1:21" x14ac:dyDescent="0.25">
      <c r="A3" s="1" t="s">
        <v>14</v>
      </c>
    </row>
    <row r="4" spans="1:21" s="23" customFormat="1" ht="30.1" customHeight="1" x14ac:dyDescent="0.25">
      <c r="B4" s="203" t="s">
        <v>15</v>
      </c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</row>
    <row r="5" spans="1:21" x14ac:dyDescent="0.25">
      <c r="A5" s="1" t="s">
        <v>25</v>
      </c>
    </row>
    <row r="6" spans="1:21" x14ac:dyDescent="0.25">
      <c r="A6" s="1" t="s">
        <v>90</v>
      </c>
    </row>
    <row r="7" spans="1:21" ht="16.3" thickBot="1" x14ac:dyDescent="0.3"/>
    <row r="8" spans="1:21" s="35" customFormat="1" ht="16.149999999999999" customHeight="1" thickBot="1" x14ac:dyDescent="0.3">
      <c r="A8" s="195" t="s">
        <v>1</v>
      </c>
      <c r="B8" s="192" t="s">
        <v>2</v>
      </c>
      <c r="C8" s="195" t="s">
        <v>3</v>
      </c>
      <c r="D8" s="198" t="s">
        <v>6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200"/>
      <c r="S8" s="190" t="s">
        <v>4</v>
      </c>
      <c r="T8" s="201" t="s">
        <v>5</v>
      </c>
      <c r="U8" s="168" t="s">
        <v>7</v>
      </c>
    </row>
    <row r="9" spans="1:21" s="35" customFormat="1" ht="15.8" customHeight="1" x14ac:dyDescent="0.25">
      <c r="A9" s="196"/>
      <c r="B9" s="193"/>
      <c r="C9" s="196"/>
      <c r="D9" s="13">
        <v>1</v>
      </c>
      <c r="E9" s="14" t="s">
        <v>32</v>
      </c>
      <c r="F9" s="15" t="s">
        <v>33</v>
      </c>
      <c r="G9" s="15" t="s">
        <v>22</v>
      </c>
      <c r="H9" s="15" t="s">
        <v>23</v>
      </c>
      <c r="I9" s="14" t="s">
        <v>86</v>
      </c>
      <c r="J9" s="14" t="s">
        <v>34</v>
      </c>
      <c r="K9" s="14" t="s">
        <v>35</v>
      </c>
      <c r="L9" s="15" t="s">
        <v>87</v>
      </c>
      <c r="M9" s="14" t="s">
        <v>88</v>
      </c>
      <c r="N9" s="14" t="s">
        <v>89</v>
      </c>
      <c r="O9" s="15" t="s">
        <v>36</v>
      </c>
      <c r="P9" s="15" t="s">
        <v>20</v>
      </c>
      <c r="Q9" s="15" t="s">
        <v>29</v>
      </c>
      <c r="R9" s="44" t="s">
        <v>30</v>
      </c>
      <c r="S9" s="191"/>
      <c r="T9" s="202"/>
      <c r="U9" s="169"/>
    </row>
    <row r="10" spans="1:21" s="35" customFormat="1" ht="15.8" customHeight="1" thickBot="1" x14ac:dyDescent="0.3">
      <c r="A10" s="197"/>
      <c r="B10" s="194"/>
      <c r="C10" s="197"/>
      <c r="D10" s="45" t="s">
        <v>143</v>
      </c>
      <c r="E10" s="47" t="s">
        <v>144</v>
      </c>
      <c r="F10" s="46" t="s">
        <v>145</v>
      </c>
      <c r="G10" s="46" t="s">
        <v>146</v>
      </c>
      <c r="H10" s="46" t="s">
        <v>147</v>
      </c>
      <c r="I10" s="47" t="s">
        <v>148</v>
      </c>
      <c r="J10" s="47" t="s">
        <v>149</v>
      </c>
      <c r="K10" s="47" t="s">
        <v>150</v>
      </c>
      <c r="L10" s="46" t="s">
        <v>163</v>
      </c>
      <c r="M10" s="47" t="s">
        <v>164</v>
      </c>
      <c r="N10" s="47" t="s">
        <v>165</v>
      </c>
      <c r="O10" s="47" t="s">
        <v>166</v>
      </c>
      <c r="P10" s="46" t="s">
        <v>167</v>
      </c>
      <c r="Q10" s="46" t="s">
        <v>169</v>
      </c>
      <c r="R10" s="48" t="s">
        <v>172</v>
      </c>
      <c r="S10" s="191"/>
      <c r="T10" s="202"/>
      <c r="U10" s="169"/>
    </row>
    <row r="11" spans="1:21" x14ac:dyDescent="0.25">
      <c r="A11" s="95">
        <v>1</v>
      </c>
      <c r="B11" s="117" t="s">
        <v>37</v>
      </c>
      <c r="C11" s="112" t="s">
        <v>77</v>
      </c>
      <c r="D11" s="81">
        <v>1</v>
      </c>
      <c r="E11" s="81">
        <v>1</v>
      </c>
      <c r="F11" s="81">
        <v>1</v>
      </c>
      <c r="G11" s="81">
        <v>1</v>
      </c>
      <c r="H11" s="81">
        <v>1</v>
      </c>
      <c r="I11" s="81">
        <v>1</v>
      </c>
      <c r="J11" s="81">
        <v>1</v>
      </c>
      <c r="K11" s="81">
        <v>1</v>
      </c>
      <c r="L11" s="81">
        <v>1</v>
      </c>
      <c r="M11" s="81">
        <v>1</v>
      </c>
      <c r="N11" s="81">
        <v>1</v>
      </c>
      <c r="O11" s="81">
        <v>1</v>
      </c>
      <c r="P11" s="81">
        <v>1</v>
      </c>
      <c r="Q11" s="81">
        <v>1</v>
      </c>
      <c r="R11" s="120">
        <v>1</v>
      </c>
      <c r="S11" s="104">
        <f t="shared" ref="S11:S35" si="0">SUM(D11:R11)</f>
        <v>15</v>
      </c>
      <c r="T11" s="105">
        <f>15-S11</f>
        <v>0</v>
      </c>
      <c r="U11" s="106">
        <f>IF(T11&lt;=1,2,IF(T11&lt;=2,1.5,IF(T11&lt;=3,1,IF(T11&lt;=4,0.5,IF(T11&lt;=6,0,"нема право")))))</f>
        <v>2</v>
      </c>
    </row>
    <row r="12" spans="1:21" x14ac:dyDescent="0.25">
      <c r="A12" s="96">
        <f>A11+1</f>
        <v>2</v>
      </c>
      <c r="B12" s="118" t="s">
        <v>38</v>
      </c>
      <c r="C12" s="113" t="s">
        <v>78</v>
      </c>
      <c r="D12" s="42">
        <v>1</v>
      </c>
      <c r="E12" s="42">
        <v>1</v>
      </c>
      <c r="F12" s="42">
        <v>1</v>
      </c>
      <c r="G12" s="42">
        <v>1</v>
      </c>
      <c r="H12" s="42">
        <v>1</v>
      </c>
      <c r="I12" s="42">
        <v>1</v>
      </c>
      <c r="J12" s="42">
        <v>1</v>
      </c>
      <c r="K12" s="42">
        <v>1</v>
      </c>
      <c r="L12" s="42">
        <v>1</v>
      </c>
      <c r="M12" s="42">
        <v>1</v>
      </c>
      <c r="N12" s="42">
        <v>1</v>
      </c>
      <c r="O12" s="42">
        <v>1</v>
      </c>
      <c r="P12" s="42">
        <v>1</v>
      </c>
      <c r="Q12" s="42">
        <v>1</v>
      </c>
      <c r="R12" s="107">
        <v>1</v>
      </c>
      <c r="S12" s="7">
        <f t="shared" si="0"/>
        <v>15</v>
      </c>
      <c r="T12" s="8">
        <f>15-S12</f>
        <v>0</v>
      </c>
      <c r="U12" s="9">
        <f>IF(T12&lt;=1,2,IF(T12&lt;=2,1.5,IF(T12&lt;=3,1,IF(T12&lt;=4,0.5,IF(T12&lt;=6,0,"нема право")))))</f>
        <v>2</v>
      </c>
    </row>
    <row r="13" spans="1:21" x14ac:dyDescent="0.25">
      <c r="A13" s="96">
        <f t="shared" ref="A13:A35" si="1">A12+1</f>
        <v>3</v>
      </c>
      <c r="B13" s="118" t="s">
        <v>39</v>
      </c>
      <c r="C13" s="113" t="s">
        <v>79</v>
      </c>
      <c r="D13" s="3">
        <v>1</v>
      </c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>
        <v>1</v>
      </c>
      <c r="O13" s="3">
        <v>1</v>
      </c>
      <c r="P13" s="42">
        <v>1</v>
      </c>
      <c r="Q13" s="3">
        <v>1</v>
      </c>
      <c r="R13" s="108">
        <v>1</v>
      </c>
      <c r="S13" s="7">
        <f t="shared" si="0"/>
        <v>15</v>
      </c>
      <c r="T13" s="8">
        <f t="shared" ref="T13:T30" si="2">15-S13</f>
        <v>0</v>
      </c>
      <c r="U13" s="9">
        <f t="shared" ref="U13:U30" si="3">IF(T13&lt;=1,2,IF(T13&lt;=2,1.5,IF(T13&lt;=3,1,IF(T13&lt;=4,0.5,IF(T13&lt;=6,0,"нема право")))))</f>
        <v>2</v>
      </c>
    </row>
    <row r="14" spans="1:21" x14ac:dyDescent="0.25">
      <c r="A14" s="96">
        <f t="shared" si="1"/>
        <v>4</v>
      </c>
      <c r="B14" s="118" t="s">
        <v>40</v>
      </c>
      <c r="C14" s="113" t="s">
        <v>80</v>
      </c>
      <c r="D14" s="3">
        <v>1</v>
      </c>
      <c r="E14" s="3">
        <v>1</v>
      </c>
      <c r="F14" s="3">
        <v>1</v>
      </c>
      <c r="G14" s="3">
        <v>1</v>
      </c>
      <c r="H14" s="3">
        <v>1</v>
      </c>
      <c r="I14" s="3">
        <v>1</v>
      </c>
      <c r="J14" s="3">
        <v>1</v>
      </c>
      <c r="K14" s="3">
        <v>1</v>
      </c>
      <c r="L14" s="3">
        <v>1</v>
      </c>
      <c r="M14" s="3">
        <v>1</v>
      </c>
      <c r="N14" s="3">
        <v>1</v>
      </c>
      <c r="O14" s="3">
        <v>1</v>
      </c>
      <c r="P14" s="42">
        <v>1</v>
      </c>
      <c r="Q14" s="3">
        <v>1</v>
      </c>
      <c r="R14" s="108">
        <v>1</v>
      </c>
      <c r="S14" s="7">
        <f t="shared" si="0"/>
        <v>15</v>
      </c>
      <c r="T14" s="8">
        <f t="shared" si="2"/>
        <v>0</v>
      </c>
      <c r="U14" s="9">
        <f t="shared" si="3"/>
        <v>2</v>
      </c>
    </row>
    <row r="15" spans="1:21" x14ac:dyDescent="0.25">
      <c r="A15" s="96">
        <f t="shared" si="1"/>
        <v>5</v>
      </c>
      <c r="B15" s="118" t="s">
        <v>41</v>
      </c>
      <c r="C15" s="113" t="s">
        <v>81</v>
      </c>
      <c r="D15" s="3">
        <v>0</v>
      </c>
      <c r="E15" s="3">
        <v>1</v>
      </c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42">
        <v>1</v>
      </c>
      <c r="Q15" s="3">
        <v>1</v>
      </c>
      <c r="R15" s="108">
        <v>1</v>
      </c>
      <c r="S15" s="7">
        <f t="shared" si="0"/>
        <v>14</v>
      </c>
      <c r="T15" s="8">
        <f t="shared" si="2"/>
        <v>1</v>
      </c>
      <c r="U15" s="9">
        <f t="shared" si="3"/>
        <v>2</v>
      </c>
    </row>
    <row r="16" spans="1:21" x14ac:dyDescent="0.25">
      <c r="A16" s="96">
        <f t="shared" si="1"/>
        <v>6</v>
      </c>
      <c r="B16" s="118" t="s">
        <v>42</v>
      </c>
      <c r="C16" s="113" t="s">
        <v>82</v>
      </c>
      <c r="D16" s="3">
        <v>0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  <c r="M16" s="3">
        <v>1</v>
      </c>
      <c r="N16" s="3">
        <v>1</v>
      </c>
      <c r="O16" s="3">
        <v>1</v>
      </c>
      <c r="P16" s="42">
        <v>1</v>
      </c>
      <c r="Q16" s="3">
        <v>1</v>
      </c>
      <c r="R16" s="108">
        <v>1</v>
      </c>
      <c r="S16" s="7">
        <f t="shared" si="0"/>
        <v>14</v>
      </c>
      <c r="T16" s="8">
        <f t="shared" si="2"/>
        <v>1</v>
      </c>
      <c r="U16" s="9">
        <f t="shared" si="3"/>
        <v>2</v>
      </c>
    </row>
    <row r="17" spans="1:21" x14ac:dyDescent="0.25">
      <c r="A17" s="96">
        <f t="shared" si="1"/>
        <v>7</v>
      </c>
      <c r="B17" s="118" t="s">
        <v>43</v>
      </c>
      <c r="C17" s="113" t="s">
        <v>83</v>
      </c>
      <c r="D17" s="3">
        <v>1</v>
      </c>
      <c r="E17" s="3">
        <v>1</v>
      </c>
      <c r="F17" s="3">
        <v>1</v>
      </c>
      <c r="G17" s="3">
        <v>1</v>
      </c>
      <c r="H17" s="3">
        <v>1</v>
      </c>
      <c r="I17" s="3">
        <v>1</v>
      </c>
      <c r="J17" s="3">
        <v>1</v>
      </c>
      <c r="K17" s="3">
        <v>1</v>
      </c>
      <c r="L17" s="3">
        <v>1</v>
      </c>
      <c r="M17" s="3">
        <v>1</v>
      </c>
      <c r="N17" s="3">
        <v>1</v>
      </c>
      <c r="O17" s="3">
        <v>1</v>
      </c>
      <c r="P17" s="42">
        <v>1</v>
      </c>
      <c r="Q17" s="3">
        <v>1</v>
      </c>
      <c r="R17" s="108">
        <v>1</v>
      </c>
      <c r="S17" s="7">
        <f t="shared" si="0"/>
        <v>15</v>
      </c>
      <c r="T17" s="8">
        <f t="shared" si="2"/>
        <v>0</v>
      </c>
      <c r="U17" s="9">
        <f t="shared" si="3"/>
        <v>2</v>
      </c>
    </row>
    <row r="18" spans="1:21" x14ac:dyDescent="0.25">
      <c r="A18" s="96">
        <f t="shared" si="1"/>
        <v>8</v>
      </c>
      <c r="B18" s="118" t="s">
        <v>44</v>
      </c>
      <c r="C18" s="113" t="s">
        <v>84</v>
      </c>
      <c r="D18" s="3">
        <v>1</v>
      </c>
      <c r="E18" s="3">
        <v>1</v>
      </c>
      <c r="F18" s="3">
        <v>1</v>
      </c>
      <c r="G18" s="3">
        <v>1</v>
      </c>
      <c r="H18" s="3">
        <v>1</v>
      </c>
      <c r="I18" s="3">
        <v>1</v>
      </c>
      <c r="J18" s="3">
        <v>1</v>
      </c>
      <c r="K18" s="3">
        <v>1</v>
      </c>
      <c r="L18" s="3">
        <v>1</v>
      </c>
      <c r="M18" s="3">
        <v>1</v>
      </c>
      <c r="N18" s="3">
        <v>1</v>
      </c>
      <c r="O18" s="3">
        <v>1</v>
      </c>
      <c r="P18" s="42">
        <v>1</v>
      </c>
      <c r="Q18" s="3">
        <v>1</v>
      </c>
      <c r="R18" s="108">
        <v>1</v>
      </c>
      <c r="S18" s="7">
        <f t="shared" si="0"/>
        <v>15</v>
      </c>
      <c r="T18" s="8">
        <f t="shared" si="2"/>
        <v>0</v>
      </c>
      <c r="U18" s="9">
        <f t="shared" si="3"/>
        <v>2</v>
      </c>
    </row>
    <row r="19" spans="1:21" x14ac:dyDescent="0.25">
      <c r="A19" s="96">
        <f t="shared" si="1"/>
        <v>9</v>
      </c>
      <c r="B19" s="118" t="s">
        <v>45</v>
      </c>
      <c r="C19" s="113" t="s">
        <v>85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>
        <v>1</v>
      </c>
      <c r="J19" s="3">
        <v>1</v>
      </c>
      <c r="K19" s="3">
        <v>1</v>
      </c>
      <c r="L19" s="3">
        <v>1</v>
      </c>
      <c r="M19" s="3">
        <v>1</v>
      </c>
      <c r="N19" s="3">
        <v>1</v>
      </c>
      <c r="O19" s="3">
        <v>1</v>
      </c>
      <c r="P19" s="42">
        <v>1</v>
      </c>
      <c r="Q19" s="3">
        <v>1</v>
      </c>
      <c r="R19" s="108">
        <v>1</v>
      </c>
      <c r="S19" s="7">
        <f t="shared" si="0"/>
        <v>15</v>
      </c>
      <c r="T19" s="8">
        <f t="shared" si="2"/>
        <v>0</v>
      </c>
      <c r="U19" s="9">
        <f t="shared" si="3"/>
        <v>2</v>
      </c>
    </row>
    <row r="20" spans="1:21" x14ac:dyDescent="0.25">
      <c r="A20" s="96">
        <f t="shared" si="1"/>
        <v>10</v>
      </c>
      <c r="B20" s="118" t="s">
        <v>46</v>
      </c>
      <c r="C20" s="114" t="s">
        <v>61</v>
      </c>
      <c r="D20" s="3">
        <v>1</v>
      </c>
      <c r="E20" s="3">
        <v>1</v>
      </c>
      <c r="F20" s="3">
        <v>1</v>
      </c>
      <c r="G20" s="3">
        <v>1</v>
      </c>
      <c r="H20" s="3">
        <v>1</v>
      </c>
      <c r="I20" s="3">
        <v>1</v>
      </c>
      <c r="J20" s="3">
        <v>1</v>
      </c>
      <c r="K20" s="3">
        <v>1</v>
      </c>
      <c r="L20" s="3">
        <v>1</v>
      </c>
      <c r="M20" s="3">
        <v>1</v>
      </c>
      <c r="N20" s="3">
        <v>1</v>
      </c>
      <c r="O20" s="3">
        <v>1</v>
      </c>
      <c r="P20" s="42">
        <v>1</v>
      </c>
      <c r="Q20" s="3">
        <v>1</v>
      </c>
      <c r="R20" s="108">
        <v>1</v>
      </c>
      <c r="S20" s="7">
        <f t="shared" si="0"/>
        <v>15</v>
      </c>
      <c r="T20" s="8">
        <f t="shared" si="2"/>
        <v>0</v>
      </c>
      <c r="U20" s="9">
        <f t="shared" si="3"/>
        <v>2</v>
      </c>
    </row>
    <row r="21" spans="1:21" x14ac:dyDescent="0.25">
      <c r="A21" s="96">
        <f t="shared" si="1"/>
        <v>11</v>
      </c>
      <c r="B21" s="118" t="s">
        <v>47</v>
      </c>
      <c r="C21" s="114" t="s">
        <v>62</v>
      </c>
      <c r="D21" s="3">
        <v>0</v>
      </c>
      <c r="E21" s="3">
        <v>0</v>
      </c>
      <c r="F21" s="3">
        <v>0</v>
      </c>
      <c r="G21" s="3">
        <v>1</v>
      </c>
      <c r="H21" s="3">
        <v>1</v>
      </c>
      <c r="I21" s="3">
        <v>1</v>
      </c>
      <c r="J21" s="3">
        <v>1</v>
      </c>
      <c r="K21" s="3">
        <v>1</v>
      </c>
      <c r="L21" s="3">
        <v>1</v>
      </c>
      <c r="M21" s="3">
        <v>1</v>
      </c>
      <c r="N21" s="3">
        <v>1</v>
      </c>
      <c r="O21" s="3">
        <v>1</v>
      </c>
      <c r="P21" s="42">
        <v>1</v>
      </c>
      <c r="Q21" s="3">
        <v>1</v>
      </c>
      <c r="R21" s="108">
        <v>1</v>
      </c>
      <c r="S21" s="7">
        <f t="shared" si="0"/>
        <v>12</v>
      </c>
      <c r="T21" s="8">
        <f t="shared" si="2"/>
        <v>3</v>
      </c>
      <c r="U21" s="9">
        <f t="shared" si="3"/>
        <v>1</v>
      </c>
    </row>
    <row r="22" spans="1:21" x14ac:dyDescent="0.25">
      <c r="A22" s="96">
        <f t="shared" si="1"/>
        <v>12</v>
      </c>
      <c r="B22" s="118" t="s">
        <v>48</v>
      </c>
      <c r="C22" s="114" t="s">
        <v>63</v>
      </c>
      <c r="D22" s="3">
        <v>1</v>
      </c>
      <c r="E22" s="3">
        <v>1</v>
      </c>
      <c r="F22" s="3">
        <v>1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>
        <v>1</v>
      </c>
      <c r="M22" s="3">
        <v>1</v>
      </c>
      <c r="N22" s="3">
        <v>1</v>
      </c>
      <c r="O22" s="3">
        <v>1</v>
      </c>
      <c r="P22" s="42">
        <v>1</v>
      </c>
      <c r="Q22" s="3">
        <v>1</v>
      </c>
      <c r="R22" s="108">
        <v>1</v>
      </c>
      <c r="S22" s="7">
        <f t="shared" si="0"/>
        <v>15</v>
      </c>
      <c r="T22" s="8">
        <f t="shared" si="2"/>
        <v>0</v>
      </c>
      <c r="U22" s="9">
        <f t="shared" si="3"/>
        <v>2</v>
      </c>
    </row>
    <row r="23" spans="1:21" x14ac:dyDescent="0.25">
      <c r="A23" s="96">
        <f t="shared" si="1"/>
        <v>13</v>
      </c>
      <c r="B23" s="118" t="s">
        <v>49</v>
      </c>
      <c r="C23" s="114" t="s">
        <v>64</v>
      </c>
      <c r="D23" s="3">
        <v>0</v>
      </c>
      <c r="E23" s="3">
        <v>1</v>
      </c>
      <c r="F23" s="3">
        <v>1</v>
      </c>
      <c r="G23" s="3">
        <v>1</v>
      </c>
      <c r="H23" s="3">
        <v>1</v>
      </c>
      <c r="I23" s="3">
        <v>1</v>
      </c>
      <c r="J23" s="3">
        <v>1</v>
      </c>
      <c r="K23" s="3">
        <v>1</v>
      </c>
      <c r="L23" s="3">
        <v>1</v>
      </c>
      <c r="M23" s="3">
        <v>1</v>
      </c>
      <c r="N23" s="3">
        <v>1</v>
      </c>
      <c r="O23" s="3">
        <v>1</v>
      </c>
      <c r="P23" s="42">
        <v>1</v>
      </c>
      <c r="Q23" s="3">
        <v>1</v>
      </c>
      <c r="R23" s="108">
        <v>1</v>
      </c>
      <c r="S23" s="7">
        <f t="shared" si="0"/>
        <v>14</v>
      </c>
      <c r="T23" s="8">
        <f t="shared" si="2"/>
        <v>1</v>
      </c>
      <c r="U23" s="9">
        <f t="shared" si="3"/>
        <v>2</v>
      </c>
    </row>
    <row r="24" spans="1:21" x14ac:dyDescent="0.25">
      <c r="A24" s="96">
        <f t="shared" si="1"/>
        <v>14</v>
      </c>
      <c r="B24" s="118" t="s">
        <v>50</v>
      </c>
      <c r="C24" s="114" t="s">
        <v>65</v>
      </c>
      <c r="D24" s="3">
        <v>1</v>
      </c>
      <c r="E24" s="3">
        <v>1</v>
      </c>
      <c r="F24" s="3">
        <v>1</v>
      </c>
      <c r="G24" s="3">
        <v>1</v>
      </c>
      <c r="H24" s="3">
        <v>1</v>
      </c>
      <c r="I24" s="3">
        <v>1</v>
      </c>
      <c r="J24" s="3">
        <v>1</v>
      </c>
      <c r="K24" s="3">
        <v>1</v>
      </c>
      <c r="L24" s="3">
        <v>1</v>
      </c>
      <c r="M24" s="3">
        <v>1</v>
      </c>
      <c r="N24" s="3">
        <v>1</v>
      </c>
      <c r="O24" s="3">
        <v>1</v>
      </c>
      <c r="P24" s="42">
        <v>1</v>
      </c>
      <c r="Q24" s="3">
        <v>1</v>
      </c>
      <c r="R24" s="108">
        <v>1</v>
      </c>
      <c r="S24" s="7">
        <f t="shared" si="0"/>
        <v>15</v>
      </c>
      <c r="T24" s="8">
        <f t="shared" si="2"/>
        <v>0</v>
      </c>
      <c r="U24" s="9">
        <f t="shared" si="3"/>
        <v>2</v>
      </c>
    </row>
    <row r="25" spans="1:21" x14ac:dyDescent="0.25">
      <c r="A25" s="96">
        <f t="shared" si="1"/>
        <v>15</v>
      </c>
      <c r="B25" s="118" t="s">
        <v>51</v>
      </c>
      <c r="C25" s="114" t="s">
        <v>66</v>
      </c>
      <c r="D25" s="3">
        <v>0</v>
      </c>
      <c r="E25" s="3">
        <v>1</v>
      </c>
      <c r="F25" s="3">
        <v>1</v>
      </c>
      <c r="G25" s="3">
        <v>1</v>
      </c>
      <c r="H25" s="3">
        <v>1</v>
      </c>
      <c r="I25" s="3">
        <v>1</v>
      </c>
      <c r="J25" s="3">
        <v>1</v>
      </c>
      <c r="K25" s="3">
        <v>1</v>
      </c>
      <c r="L25" s="3">
        <v>1</v>
      </c>
      <c r="M25" s="3">
        <v>1</v>
      </c>
      <c r="N25" s="3">
        <v>1</v>
      </c>
      <c r="O25" s="3">
        <v>1</v>
      </c>
      <c r="P25" s="42">
        <v>1</v>
      </c>
      <c r="Q25" s="3">
        <v>1</v>
      </c>
      <c r="R25" s="108">
        <v>1</v>
      </c>
      <c r="S25" s="7">
        <f t="shared" si="0"/>
        <v>14</v>
      </c>
      <c r="T25" s="8">
        <f t="shared" si="2"/>
        <v>1</v>
      </c>
      <c r="U25" s="9">
        <f t="shared" si="3"/>
        <v>2</v>
      </c>
    </row>
    <row r="26" spans="1:21" x14ac:dyDescent="0.25">
      <c r="A26" s="96">
        <f t="shared" si="1"/>
        <v>16</v>
      </c>
      <c r="B26" s="118" t="s">
        <v>52</v>
      </c>
      <c r="C26" s="114" t="s">
        <v>67</v>
      </c>
      <c r="D26" s="3">
        <v>0</v>
      </c>
      <c r="E26" s="3">
        <v>0</v>
      </c>
      <c r="F26" s="3">
        <v>0</v>
      </c>
      <c r="G26" s="3">
        <v>1</v>
      </c>
      <c r="H26" s="3">
        <v>1</v>
      </c>
      <c r="I26" s="3">
        <v>1</v>
      </c>
      <c r="J26" s="3">
        <v>1</v>
      </c>
      <c r="K26" s="3">
        <v>1</v>
      </c>
      <c r="L26" s="3">
        <v>1</v>
      </c>
      <c r="M26" s="3">
        <v>1</v>
      </c>
      <c r="N26" s="3">
        <v>1</v>
      </c>
      <c r="O26" s="3">
        <v>1</v>
      </c>
      <c r="P26" s="42">
        <v>1</v>
      </c>
      <c r="Q26" s="3">
        <v>1</v>
      </c>
      <c r="R26" s="108">
        <v>1</v>
      </c>
      <c r="S26" s="7">
        <f t="shared" si="0"/>
        <v>12</v>
      </c>
      <c r="T26" s="8">
        <f t="shared" si="2"/>
        <v>3</v>
      </c>
      <c r="U26" s="9">
        <f t="shared" si="3"/>
        <v>1</v>
      </c>
    </row>
    <row r="27" spans="1:21" x14ac:dyDescent="0.25">
      <c r="A27" s="96">
        <f t="shared" si="1"/>
        <v>17</v>
      </c>
      <c r="B27" s="118" t="s">
        <v>53</v>
      </c>
      <c r="C27" s="114" t="s">
        <v>68</v>
      </c>
      <c r="D27" s="3">
        <v>0</v>
      </c>
      <c r="E27" s="3">
        <v>1</v>
      </c>
      <c r="F27" s="3">
        <v>1</v>
      </c>
      <c r="G27" s="3">
        <v>1</v>
      </c>
      <c r="H27" s="3">
        <v>1</v>
      </c>
      <c r="I27" s="3">
        <v>1</v>
      </c>
      <c r="J27" s="3">
        <v>1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42">
        <v>1</v>
      </c>
      <c r="Q27" s="3">
        <v>1</v>
      </c>
      <c r="R27" s="108">
        <v>1</v>
      </c>
      <c r="S27" s="7">
        <f t="shared" si="0"/>
        <v>14</v>
      </c>
      <c r="T27" s="8">
        <f t="shared" si="2"/>
        <v>1</v>
      </c>
      <c r="U27" s="9">
        <f t="shared" si="3"/>
        <v>2</v>
      </c>
    </row>
    <row r="28" spans="1:21" x14ac:dyDescent="0.25">
      <c r="A28" s="96">
        <f t="shared" si="1"/>
        <v>18</v>
      </c>
      <c r="B28" s="118" t="s">
        <v>54</v>
      </c>
      <c r="C28" s="114" t="s">
        <v>69</v>
      </c>
      <c r="D28" s="3">
        <v>0</v>
      </c>
      <c r="E28" s="3">
        <v>0</v>
      </c>
      <c r="F28" s="3">
        <v>1</v>
      </c>
      <c r="G28" s="3">
        <v>1</v>
      </c>
      <c r="H28" s="3">
        <v>1</v>
      </c>
      <c r="I28" s="3">
        <v>1</v>
      </c>
      <c r="J28" s="3">
        <v>1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42">
        <v>1</v>
      </c>
      <c r="Q28" s="3">
        <v>1</v>
      </c>
      <c r="R28" s="108">
        <v>1</v>
      </c>
      <c r="S28" s="7">
        <f t="shared" si="0"/>
        <v>13</v>
      </c>
      <c r="T28" s="8">
        <f t="shared" si="2"/>
        <v>2</v>
      </c>
      <c r="U28" s="9">
        <f t="shared" si="3"/>
        <v>1.5</v>
      </c>
    </row>
    <row r="29" spans="1:21" x14ac:dyDescent="0.25">
      <c r="A29" s="96">
        <f t="shared" si="1"/>
        <v>19</v>
      </c>
      <c r="B29" s="118" t="s">
        <v>55</v>
      </c>
      <c r="C29" s="114" t="s">
        <v>70</v>
      </c>
      <c r="D29" s="3">
        <v>1</v>
      </c>
      <c r="E29" s="3">
        <v>1</v>
      </c>
      <c r="F29" s="3">
        <v>1</v>
      </c>
      <c r="G29" s="3">
        <v>1</v>
      </c>
      <c r="H29" s="3">
        <v>1</v>
      </c>
      <c r="I29" s="3">
        <v>1</v>
      </c>
      <c r="J29" s="3">
        <v>1</v>
      </c>
      <c r="K29" s="3">
        <v>1</v>
      </c>
      <c r="L29" s="3">
        <v>1</v>
      </c>
      <c r="M29" s="3">
        <v>1</v>
      </c>
      <c r="N29" s="3">
        <v>1</v>
      </c>
      <c r="O29" s="3">
        <v>1</v>
      </c>
      <c r="P29" s="42">
        <v>1</v>
      </c>
      <c r="Q29" s="3">
        <v>1</v>
      </c>
      <c r="R29" s="108">
        <v>1</v>
      </c>
      <c r="S29" s="7">
        <f t="shared" si="0"/>
        <v>15</v>
      </c>
      <c r="T29" s="8">
        <f t="shared" si="2"/>
        <v>0</v>
      </c>
      <c r="U29" s="9">
        <f t="shared" si="3"/>
        <v>2</v>
      </c>
    </row>
    <row r="30" spans="1:21" x14ac:dyDescent="0.25">
      <c r="A30" s="96">
        <f t="shared" si="1"/>
        <v>20</v>
      </c>
      <c r="B30" s="118" t="s">
        <v>56</v>
      </c>
      <c r="C30" s="114" t="s">
        <v>71</v>
      </c>
      <c r="D30" s="3">
        <v>0</v>
      </c>
      <c r="E30" s="3">
        <v>0</v>
      </c>
      <c r="F30" s="3">
        <v>0</v>
      </c>
      <c r="G30" s="3">
        <v>1</v>
      </c>
      <c r="H30" s="3">
        <v>1</v>
      </c>
      <c r="I30" s="3">
        <v>1</v>
      </c>
      <c r="J30" s="3">
        <v>1</v>
      </c>
      <c r="K30" s="3">
        <v>1</v>
      </c>
      <c r="L30" s="3">
        <v>1</v>
      </c>
      <c r="M30" s="3">
        <v>1</v>
      </c>
      <c r="N30" s="3">
        <v>1</v>
      </c>
      <c r="O30" s="3">
        <v>1</v>
      </c>
      <c r="P30" s="42">
        <v>1</v>
      </c>
      <c r="Q30" s="3">
        <v>1</v>
      </c>
      <c r="R30" s="108">
        <v>1</v>
      </c>
      <c r="S30" s="7">
        <f t="shared" si="0"/>
        <v>12</v>
      </c>
      <c r="T30" s="8">
        <f t="shared" si="2"/>
        <v>3</v>
      </c>
      <c r="U30" s="9">
        <f t="shared" si="3"/>
        <v>1</v>
      </c>
    </row>
    <row r="31" spans="1:21" x14ac:dyDescent="0.25">
      <c r="A31" s="96">
        <f t="shared" si="1"/>
        <v>21</v>
      </c>
      <c r="B31" s="118" t="s">
        <v>57</v>
      </c>
      <c r="C31" s="115" t="s">
        <v>72</v>
      </c>
      <c r="D31" s="3">
        <v>0</v>
      </c>
      <c r="E31" s="43">
        <v>1</v>
      </c>
      <c r="F31" s="43">
        <v>1</v>
      </c>
      <c r="G31" s="43">
        <v>1</v>
      </c>
      <c r="H31" s="43">
        <v>1</v>
      </c>
      <c r="I31" s="43">
        <v>1</v>
      </c>
      <c r="J31" s="43">
        <v>1</v>
      </c>
      <c r="K31" s="43">
        <v>0</v>
      </c>
      <c r="L31" s="43">
        <v>1</v>
      </c>
      <c r="M31" s="43">
        <v>1</v>
      </c>
      <c r="N31" s="43">
        <v>1</v>
      </c>
      <c r="O31" s="43">
        <v>1</v>
      </c>
      <c r="P31" s="42">
        <v>1</v>
      </c>
      <c r="Q31" s="43">
        <v>1</v>
      </c>
      <c r="R31" s="108">
        <v>1</v>
      </c>
      <c r="S31" s="7">
        <f t="shared" si="0"/>
        <v>13</v>
      </c>
      <c r="T31" s="103">
        <f>15-S31</f>
        <v>2</v>
      </c>
      <c r="U31" s="109">
        <f>IF(T31&lt;=1,2,IF(T31&lt;=2,1.5,IF(T31&lt;=3,1,IF(T31&lt;=4,0.5,IF(T31&lt;=6,0,"нема право")))))</f>
        <v>1.5</v>
      </c>
    </row>
    <row r="32" spans="1:21" x14ac:dyDescent="0.25">
      <c r="A32" s="96">
        <f t="shared" si="1"/>
        <v>22</v>
      </c>
      <c r="B32" s="118" t="s">
        <v>31</v>
      </c>
      <c r="C32" s="115" t="s">
        <v>73</v>
      </c>
      <c r="D32" s="3">
        <v>1</v>
      </c>
      <c r="E32" s="43">
        <v>1</v>
      </c>
      <c r="F32" s="43">
        <v>1</v>
      </c>
      <c r="G32" s="43">
        <v>1</v>
      </c>
      <c r="H32" s="43">
        <v>1</v>
      </c>
      <c r="I32" s="43">
        <v>1</v>
      </c>
      <c r="J32" s="43">
        <v>1</v>
      </c>
      <c r="K32" s="43">
        <v>1</v>
      </c>
      <c r="L32" s="43">
        <v>1</v>
      </c>
      <c r="M32" s="43">
        <v>1</v>
      </c>
      <c r="N32" s="43">
        <v>1</v>
      </c>
      <c r="O32" s="43">
        <v>1</v>
      </c>
      <c r="P32" s="42">
        <v>1</v>
      </c>
      <c r="Q32" s="43">
        <v>1</v>
      </c>
      <c r="R32" s="108">
        <v>1</v>
      </c>
      <c r="S32" s="7">
        <f t="shared" si="0"/>
        <v>15</v>
      </c>
      <c r="T32" s="103">
        <f t="shared" ref="T32:T35" si="4">15-S32</f>
        <v>0</v>
      </c>
      <c r="U32" s="109">
        <f t="shared" ref="U32:U35" si="5">IF(T32&lt;=1,2,IF(T32&lt;=2,1.5,IF(T32&lt;=3,1,IF(T32&lt;=4,0.5,IF(T32&lt;=6,0,"нема право")))))</f>
        <v>2</v>
      </c>
    </row>
    <row r="33" spans="1:21" x14ac:dyDescent="0.25">
      <c r="A33" s="96">
        <f t="shared" si="1"/>
        <v>23</v>
      </c>
      <c r="B33" s="118" t="s">
        <v>58</v>
      </c>
      <c r="C33" s="115" t="s">
        <v>74</v>
      </c>
      <c r="D33" s="3">
        <v>0</v>
      </c>
      <c r="E33" s="43">
        <v>0</v>
      </c>
      <c r="F33" s="43">
        <v>0</v>
      </c>
      <c r="G33" s="43">
        <v>1</v>
      </c>
      <c r="H33" s="43">
        <v>1</v>
      </c>
      <c r="I33" s="43">
        <v>1</v>
      </c>
      <c r="J33" s="43">
        <v>1</v>
      </c>
      <c r="K33" s="43">
        <v>1</v>
      </c>
      <c r="L33" s="43">
        <v>1</v>
      </c>
      <c r="M33" s="43">
        <v>1</v>
      </c>
      <c r="N33" s="43">
        <v>1</v>
      </c>
      <c r="O33" s="43">
        <v>1</v>
      </c>
      <c r="P33" s="42">
        <v>1</v>
      </c>
      <c r="Q33" s="43">
        <v>1</v>
      </c>
      <c r="R33" s="108">
        <v>1</v>
      </c>
      <c r="S33" s="7">
        <f t="shared" si="0"/>
        <v>12</v>
      </c>
      <c r="T33" s="103">
        <f t="shared" si="4"/>
        <v>3</v>
      </c>
      <c r="U33" s="109">
        <f t="shared" si="5"/>
        <v>1</v>
      </c>
    </row>
    <row r="34" spans="1:21" x14ac:dyDescent="0.25">
      <c r="A34" s="96">
        <f t="shared" si="1"/>
        <v>24</v>
      </c>
      <c r="B34" s="118" t="s">
        <v>59</v>
      </c>
      <c r="C34" s="115" t="s">
        <v>75</v>
      </c>
      <c r="D34" s="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108">
        <v>0</v>
      </c>
      <c r="S34" s="7">
        <f t="shared" si="0"/>
        <v>0</v>
      </c>
      <c r="T34" s="103">
        <f t="shared" si="4"/>
        <v>15</v>
      </c>
      <c r="U34" s="109" t="str">
        <f t="shared" si="5"/>
        <v>нема право</v>
      </c>
    </row>
    <row r="35" spans="1:21" ht="16.3" thickBot="1" x14ac:dyDescent="0.3">
      <c r="A35" s="49">
        <f t="shared" si="1"/>
        <v>25</v>
      </c>
      <c r="B35" s="119" t="s">
        <v>60</v>
      </c>
      <c r="C35" s="116" t="s">
        <v>76</v>
      </c>
      <c r="D35" s="41">
        <v>1</v>
      </c>
      <c r="E35" s="121">
        <v>1</v>
      </c>
      <c r="F35" s="121">
        <v>1</v>
      </c>
      <c r="G35" s="121">
        <v>1</v>
      </c>
      <c r="H35" s="121">
        <v>1</v>
      </c>
      <c r="I35" s="121">
        <v>1</v>
      </c>
      <c r="J35" s="121">
        <v>1</v>
      </c>
      <c r="K35" s="121">
        <v>1</v>
      </c>
      <c r="L35" s="121">
        <v>0</v>
      </c>
      <c r="M35" s="121">
        <v>0</v>
      </c>
      <c r="N35" s="121">
        <v>0</v>
      </c>
      <c r="O35" s="121">
        <v>0</v>
      </c>
      <c r="P35" s="121">
        <v>1</v>
      </c>
      <c r="Q35" s="121">
        <v>1</v>
      </c>
      <c r="R35" s="122">
        <v>1</v>
      </c>
      <c r="S35" s="85">
        <f t="shared" si="0"/>
        <v>11</v>
      </c>
      <c r="T35" s="110">
        <f t="shared" si="4"/>
        <v>4</v>
      </c>
      <c r="U35" s="111">
        <f t="shared" si="5"/>
        <v>0.5</v>
      </c>
    </row>
    <row r="36" spans="1:21" s="27" customFormat="1" x14ac:dyDescent="0.25">
      <c r="A36" s="24"/>
      <c r="B36" s="19"/>
      <c r="C36" s="20"/>
      <c r="D36" s="4"/>
      <c r="E36" s="4"/>
      <c r="F36" s="4"/>
      <c r="G36" s="4"/>
      <c r="H36" s="6"/>
      <c r="I36" s="25"/>
      <c r="J36" s="26"/>
      <c r="K36" s="10"/>
    </row>
    <row r="37" spans="1:21" s="27" customFormat="1" x14ac:dyDescent="0.25">
      <c r="A37" s="4"/>
      <c r="B37" s="21" t="s">
        <v>91</v>
      </c>
      <c r="C37" s="20"/>
      <c r="D37" s="4"/>
      <c r="E37" s="4"/>
      <c r="F37" s="4"/>
      <c r="G37" s="4"/>
      <c r="H37" s="6"/>
      <c r="I37" s="25"/>
      <c r="J37" s="26"/>
      <c r="K37" s="10"/>
    </row>
    <row r="38" spans="1:21" s="27" customFormat="1" x14ac:dyDescent="0.25">
      <c r="A38" s="24"/>
      <c r="B38" s="5"/>
      <c r="C38" s="39"/>
      <c r="D38" s="186"/>
      <c r="E38" s="187"/>
      <c r="F38" s="4"/>
      <c r="G38" s="4"/>
      <c r="H38" s="6"/>
      <c r="I38" s="25"/>
      <c r="J38" s="26"/>
      <c r="K38" s="10"/>
    </row>
    <row r="39" spans="1:21" s="27" customFormat="1" x14ac:dyDescent="0.25">
      <c r="A39" s="24"/>
      <c r="B39" s="19"/>
      <c r="C39" s="20"/>
      <c r="D39" s="4"/>
      <c r="E39" s="4"/>
      <c r="F39" s="4"/>
      <c r="G39" s="4"/>
      <c r="H39" s="6"/>
      <c r="I39" s="25"/>
      <c r="J39" s="26"/>
      <c r="K39" s="10"/>
    </row>
    <row r="40" spans="1:21" s="6" customFormat="1" x14ac:dyDescent="0.25">
      <c r="A40" s="4"/>
      <c r="B40" s="22"/>
      <c r="C40" s="204"/>
      <c r="D40" s="204"/>
      <c r="E40" s="204"/>
    </row>
    <row r="41" spans="1:21" s="6" customFormat="1" x14ac:dyDescent="0.25">
      <c r="A41" s="4"/>
      <c r="B41" s="22"/>
      <c r="C41" s="204"/>
      <c r="D41" s="204"/>
      <c r="E41" s="204"/>
    </row>
    <row r="42" spans="1:21" s="6" customFormat="1" x14ac:dyDescent="0.25">
      <c r="A42" s="28"/>
      <c r="B42" s="11"/>
      <c r="C42" s="12"/>
    </row>
  </sheetData>
  <sheetProtection algorithmName="SHA-512" hashValue="zUddXK5JypqLRxFVxUjZSR1KTUEMYMxWo6QEgcar+QyF6S22D+k9UIaI4coWW1MXvW9tOw8z8LbY6ZcGWz4JUg==" saltValue="SqRyKpMqr0wN5GQep69UTA==" spinCount="100000" sheet="1" objects="1" scenarios="1"/>
  <mergeCells count="11">
    <mergeCell ref="C41:E41"/>
    <mergeCell ref="B8:B10"/>
    <mergeCell ref="A8:A10"/>
    <mergeCell ref="D8:R8"/>
    <mergeCell ref="D38:E38"/>
    <mergeCell ref="C40:E40"/>
    <mergeCell ref="U8:U10"/>
    <mergeCell ref="T8:T10"/>
    <mergeCell ref="S8:S10"/>
    <mergeCell ref="C8:C10"/>
    <mergeCell ref="B4:R4"/>
  </mergeCells>
  <pageMargins left="0.70866141732283472" right="0.70866141732283472" top="0.68" bottom="0.15748031496062992" header="0.31496062992125984" footer="0.31496062992125984"/>
  <pageSetup paperSize="9" scale="58" fitToHeight="0" orientation="landscape" r:id="rId1"/>
  <ignoredErrors>
    <ignoredError sqref="C11:C19 C31" twoDigitTextYear="1"/>
    <ignoredError sqref="E9:R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50"/>
  <sheetViews>
    <sheetView zoomScale="90" zoomScaleNormal="90" workbookViewId="0">
      <selection activeCell="E10" sqref="E10"/>
    </sheetView>
  </sheetViews>
  <sheetFormatPr defaultColWidth="9.125" defaultRowHeight="15.65" x14ac:dyDescent="0.25"/>
  <cols>
    <col min="1" max="1" width="8.625" style="1" customWidth="1"/>
    <col min="2" max="2" width="41.625" style="1" customWidth="1"/>
    <col min="3" max="3" width="8.625" style="1" customWidth="1"/>
    <col min="4" max="6" width="20.625" style="1" customWidth="1"/>
    <col min="7" max="8" width="12.875" style="1" customWidth="1"/>
    <col min="9" max="9" width="15.75" style="1" customWidth="1"/>
    <col min="10" max="10" width="15.625" style="1" customWidth="1"/>
    <col min="11" max="11" width="20.625" style="1" customWidth="1"/>
    <col min="12" max="12" width="25.625" style="1" customWidth="1"/>
    <col min="13" max="16384" width="9.125" style="1"/>
  </cols>
  <sheetData>
    <row r="1" spans="1:12" x14ac:dyDescent="0.25">
      <c r="A1" s="1" t="s">
        <v>0</v>
      </c>
    </row>
    <row r="2" spans="1:12" x14ac:dyDescent="0.25">
      <c r="A2" s="1" t="s">
        <v>21</v>
      </c>
    </row>
    <row r="3" spans="1:12" x14ac:dyDescent="0.25">
      <c r="A3" s="1" t="s">
        <v>14</v>
      </c>
    </row>
    <row r="4" spans="1:12" s="23" customFormat="1" ht="30.1" customHeight="1" x14ac:dyDescent="0.25">
      <c r="B4" s="203" t="s">
        <v>15</v>
      </c>
      <c r="C4" s="203"/>
      <c r="D4" s="203"/>
      <c r="E4" s="203"/>
      <c r="F4" s="203"/>
      <c r="G4" s="203"/>
      <c r="H4" s="203"/>
      <c r="I4" s="203"/>
      <c r="J4" s="203"/>
      <c r="K4" s="203"/>
    </row>
    <row r="5" spans="1:12" x14ac:dyDescent="0.25">
      <c r="A5" s="1" t="s">
        <v>25</v>
      </c>
    </row>
    <row r="6" spans="1:12" x14ac:dyDescent="0.25">
      <c r="A6" s="1" t="s">
        <v>90</v>
      </c>
    </row>
    <row r="7" spans="1:12" ht="16.3" thickBot="1" x14ac:dyDescent="0.3"/>
    <row r="8" spans="1:12" s="35" customFormat="1" ht="22.25" customHeight="1" x14ac:dyDescent="0.25">
      <c r="A8" s="207" t="s">
        <v>1</v>
      </c>
      <c r="B8" s="209" t="s">
        <v>2</v>
      </c>
      <c r="C8" s="209" t="s">
        <v>3</v>
      </c>
      <c r="D8" s="211" t="s">
        <v>26</v>
      </c>
      <c r="E8" s="212"/>
      <c r="F8" s="213" t="s">
        <v>27</v>
      </c>
      <c r="G8" s="216" t="s">
        <v>93</v>
      </c>
      <c r="H8" s="217"/>
      <c r="I8" s="217"/>
      <c r="J8" s="217"/>
      <c r="K8" s="218"/>
      <c r="L8" s="205" t="s">
        <v>24</v>
      </c>
    </row>
    <row r="9" spans="1:12" s="35" customFormat="1" ht="29.4" customHeight="1" thickBot="1" x14ac:dyDescent="0.3">
      <c r="A9" s="208"/>
      <c r="B9" s="210"/>
      <c r="C9" s="210"/>
      <c r="D9" s="40" t="s">
        <v>8</v>
      </c>
      <c r="E9" s="66" t="s">
        <v>9</v>
      </c>
      <c r="F9" s="214"/>
      <c r="G9" s="208" t="s">
        <v>10</v>
      </c>
      <c r="H9" s="215"/>
      <c r="I9" s="97" t="s">
        <v>19</v>
      </c>
      <c r="J9" s="65" t="s">
        <v>11</v>
      </c>
      <c r="K9" s="130" t="s">
        <v>12</v>
      </c>
      <c r="L9" s="206"/>
    </row>
    <row r="10" spans="1:12" ht="16.3" thickBot="1" x14ac:dyDescent="0.3">
      <c r="A10" s="93">
        <v>1</v>
      </c>
      <c r="B10" s="98" t="s">
        <v>37</v>
      </c>
      <c r="C10" s="102" t="s">
        <v>77</v>
      </c>
      <c r="D10" s="91">
        <f>'ГМ1 - 18-19, ПРИС. ПРЕДАВАЊА'!U11</f>
        <v>2</v>
      </c>
      <c r="E10" s="67">
        <f>'ГМ1 - 18-19, ПРИС. ВЈЕЖБЕ'!U11</f>
        <v>2</v>
      </c>
      <c r="F10" s="70">
        <f>'ГМ1 - 18-19, ПРИС. ВЈЕЖБЕ'!AH11</f>
        <v>6</v>
      </c>
      <c r="G10" s="73" t="s">
        <v>95</v>
      </c>
      <c r="H10" s="74" t="s">
        <v>119</v>
      </c>
      <c r="I10" s="159" t="s">
        <v>92</v>
      </c>
      <c r="J10" s="161">
        <v>97</v>
      </c>
      <c r="K10" s="131">
        <f>J10*0.25</f>
        <v>24.25</v>
      </c>
      <c r="L10" s="134">
        <f>D10+E10+F10+K10</f>
        <v>34.25</v>
      </c>
    </row>
    <row r="11" spans="1:12" ht="16.3" thickBot="1" x14ac:dyDescent="0.3">
      <c r="A11" s="86">
        <f>A10+1</f>
        <v>2</v>
      </c>
      <c r="B11" s="99" t="s">
        <v>38</v>
      </c>
      <c r="C11" s="102" t="s">
        <v>78</v>
      </c>
      <c r="D11" s="83">
        <f>'ГМ1 - 18-19, ПРИС. ПРЕДАВАЊА'!U12</f>
        <v>2</v>
      </c>
      <c r="E11" s="68">
        <f>'ГМ1 - 18-19, ПРИС. ВЈЕЖБЕ'!U12</f>
        <v>2</v>
      </c>
      <c r="F11" s="71">
        <f>'ГМ1 - 18-19, ПРИС. ВЈЕЖБЕ'!AH12</f>
        <v>0</v>
      </c>
      <c r="G11" s="75" t="s">
        <v>96</v>
      </c>
      <c r="H11" s="76" t="s">
        <v>120</v>
      </c>
      <c r="I11" s="149" t="s">
        <v>92</v>
      </c>
      <c r="J11" s="82">
        <v>94</v>
      </c>
      <c r="K11" s="132">
        <f t="shared" ref="K11:K34" si="0">J11*0.25</f>
        <v>23.5</v>
      </c>
      <c r="L11" s="135">
        <f t="shared" ref="L11:L34" si="1">D11+E11+F11+K11</f>
        <v>27.5</v>
      </c>
    </row>
    <row r="12" spans="1:12" ht="16.3" thickBot="1" x14ac:dyDescent="0.3">
      <c r="A12" s="86">
        <f t="shared" ref="A12:A34" si="2">A11+1</f>
        <v>3</v>
      </c>
      <c r="B12" s="99" t="s">
        <v>39</v>
      </c>
      <c r="C12" s="102" t="s">
        <v>79</v>
      </c>
      <c r="D12" s="83">
        <f>'ГМ1 - 18-19, ПРИС. ПРЕДАВАЊА'!U13</f>
        <v>2</v>
      </c>
      <c r="E12" s="68">
        <f>'ГМ1 - 18-19, ПРИС. ВЈЕЖБЕ'!U13</f>
        <v>2</v>
      </c>
      <c r="F12" s="71">
        <f>'ГМ1 - 18-19, ПРИС. ВЈЕЖБЕ'!AH13</f>
        <v>5</v>
      </c>
      <c r="G12" s="75" t="s">
        <v>97</v>
      </c>
      <c r="H12" s="76" t="s">
        <v>123</v>
      </c>
      <c r="I12" s="149" t="s">
        <v>92</v>
      </c>
      <c r="J12" s="82">
        <v>95</v>
      </c>
      <c r="K12" s="132">
        <f t="shared" si="0"/>
        <v>23.75</v>
      </c>
      <c r="L12" s="135">
        <f t="shared" si="1"/>
        <v>32.75</v>
      </c>
    </row>
    <row r="13" spans="1:12" ht="16.3" thickBot="1" x14ac:dyDescent="0.3">
      <c r="A13" s="86">
        <f t="shared" si="2"/>
        <v>4</v>
      </c>
      <c r="B13" s="99" t="s">
        <v>40</v>
      </c>
      <c r="C13" s="102" t="s">
        <v>80</v>
      </c>
      <c r="D13" s="83">
        <f>'ГМ1 - 18-19, ПРИС. ПРЕДАВАЊА'!U14</f>
        <v>2</v>
      </c>
      <c r="E13" s="68">
        <f>'ГМ1 - 18-19, ПРИС. ВЈЕЖБЕ'!U14</f>
        <v>2</v>
      </c>
      <c r="F13" s="71">
        <f>'ГМ1 - 18-19, ПРИС. ВЈЕЖБЕ'!AH14</f>
        <v>5</v>
      </c>
      <c r="G13" s="75" t="s">
        <v>98</v>
      </c>
      <c r="H13" s="76" t="s">
        <v>121</v>
      </c>
      <c r="I13" s="149" t="s">
        <v>92</v>
      </c>
      <c r="J13" s="82">
        <v>100</v>
      </c>
      <c r="K13" s="132">
        <f t="shared" si="0"/>
        <v>25</v>
      </c>
      <c r="L13" s="135">
        <f t="shared" si="1"/>
        <v>34</v>
      </c>
    </row>
    <row r="14" spans="1:12" ht="16.3" thickBot="1" x14ac:dyDescent="0.3">
      <c r="A14" s="86">
        <f t="shared" si="2"/>
        <v>5</v>
      </c>
      <c r="B14" s="99" t="s">
        <v>41</v>
      </c>
      <c r="C14" s="102" t="s">
        <v>81</v>
      </c>
      <c r="D14" s="83">
        <f>'ГМ1 - 18-19, ПРИС. ПРЕДАВАЊА'!U15</f>
        <v>2</v>
      </c>
      <c r="E14" s="68">
        <f>'ГМ1 - 18-19, ПРИС. ВЈЕЖБЕ'!U15</f>
        <v>2</v>
      </c>
      <c r="F14" s="71">
        <f>'ГМ1 - 18-19, ПРИС. ВЈЕЖБЕ'!AH15</f>
        <v>3</v>
      </c>
      <c r="G14" s="75" t="s">
        <v>99</v>
      </c>
      <c r="H14" s="76" t="s">
        <v>124</v>
      </c>
      <c r="I14" s="149" t="s">
        <v>92</v>
      </c>
      <c r="J14" s="82">
        <v>90</v>
      </c>
      <c r="K14" s="132">
        <f t="shared" si="0"/>
        <v>22.5</v>
      </c>
      <c r="L14" s="135">
        <f t="shared" si="1"/>
        <v>29.5</v>
      </c>
    </row>
    <row r="15" spans="1:12" ht="16.3" thickBot="1" x14ac:dyDescent="0.3">
      <c r="A15" s="86">
        <f t="shared" si="2"/>
        <v>6</v>
      </c>
      <c r="B15" s="99" t="s">
        <v>42</v>
      </c>
      <c r="C15" s="102" t="s">
        <v>82</v>
      </c>
      <c r="D15" s="83">
        <f>'ГМ1 - 18-19, ПРИС. ПРЕДАВАЊА'!U16</f>
        <v>2</v>
      </c>
      <c r="E15" s="68">
        <f>'ГМ1 - 18-19, ПРИС. ВЈЕЖБЕ'!U16</f>
        <v>2</v>
      </c>
      <c r="F15" s="71">
        <f>'ГМ1 - 18-19, ПРИС. ВЈЕЖБЕ'!AH16</f>
        <v>2</v>
      </c>
      <c r="G15" s="75" t="s">
        <v>100</v>
      </c>
      <c r="H15" s="76" t="s">
        <v>122</v>
      </c>
      <c r="I15" s="149" t="s">
        <v>92</v>
      </c>
      <c r="J15" s="82">
        <v>84</v>
      </c>
      <c r="K15" s="132">
        <f t="shared" si="0"/>
        <v>21</v>
      </c>
      <c r="L15" s="135">
        <f t="shared" si="1"/>
        <v>27</v>
      </c>
    </row>
    <row r="16" spans="1:12" ht="16.3" thickBot="1" x14ac:dyDescent="0.3">
      <c r="A16" s="86">
        <f t="shared" si="2"/>
        <v>7</v>
      </c>
      <c r="B16" s="99" t="s">
        <v>43</v>
      </c>
      <c r="C16" s="102" t="s">
        <v>83</v>
      </c>
      <c r="D16" s="83">
        <f>'ГМ1 - 18-19, ПРИС. ПРЕДАВАЊА'!U17</f>
        <v>2</v>
      </c>
      <c r="E16" s="68">
        <f>'ГМ1 - 18-19, ПРИС. ВЈЕЖБЕ'!U17</f>
        <v>2</v>
      </c>
      <c r="F16" s="71">
        <f>'ГМ1 - 18-19, ПРИС. ВЈЕЖБЕ'!AH17</f>
        <v>5</v>
      </c>
      <c r="G16" s="75" t="s">
        <v>102</v>
      </c>
      <c r="H16" s="76" t="s">
        <v>127</v>
      </c>
      <c r="I16" s="149" t="s">
        <v>92</v>
      </c>
      <c r="J16" s="82">
        <v>95</v>
      </c>
      <c r="K16" s="132">
        <f t="shared" si="0"/>
        <v>23.75</v>
      </c>
      <c r="L16" s="135">
        <f t="shared" si="1"/>
        <v>32.75</v>
      </c>
    </row>
    <row r="17" spans="1:12" ht="16.3" thickBot="1" x14ac:dyDescent="0.3">
      <c r="A17" s="86">
        <f t="shared" si="2"/>
        <v>8</v>
      </c>
      <c r="B17" s="99" t="s">
        <v>44</v>
      </c>
      <c r="C17" s="102" t="s">
        <v>84</v>
      </c>
      <c r="D17" s="83">
        <f>'ГМ1 - 18-19, ПРИС. ПРЕДАВАЊА'!U18</f>
        <v>2</v>
      </c>
      <c r="E17" s="68">
        <f>'ГМ1 - 18-19, ПРИС. ВЈЕЖБЕ'!U18</f>
        <v>2</v>
      </c>
      <c r="F17" s="71">
        <f>'ГМ1 - 18-19, ПРИС. ВЈЕЖБЕ'!AH18</f>
        <v>4</v>
      </c>
      <c r="G17" s="77" t="s">
        <v>101</v>
      </c>
      <c r="H17" s="78" t="s">
        <v>125</v>
      </c>
      <c r="I17" s="149" t="s">
        <v>92</v>
      </c>
      <c r="J17" s="82">
        <v>92</v>
      </c>
      <c r="K17" s="132">
        <f t="shared" si="0"/>
        <v>23</v>
      </c>
      <c r="L17" s="135">
        <f t="shared" si="1"/>
        <v>31</v>
      </c>
    </row>
    <row r="18" spans="1:12" ht="16.3" thickBot="1" x14ac:dyDescent="0.3">
      <c r="A18" s="86">
        <f t="shared" si="2"/>
        <v>9</v>
      </c>
      <c r="B18" s="99" t="s">
        <v>45</v>
      </c>
      <c r="C18" s="102" t="s">
        <v>85</v>
      </c>
      <c r="D18" s="83">
        <f>'ГМ1 - 18-19, ПРИС. ПРЕДАВАЊА'!U19</f>
        <v>2</v>
      </c>
      <c r="E18" s="68">
        <f>'ГМ1 - 18-19, ПРИС. ВЈЕЖБЕ'!U19</f>
        <v>2</v>
      </c>
      <c r="F18" s="71">
        <f>'ГМ1 - 18-19, ПРИС. ВЈЕЖБЕ'!AH19</f>
        <v>2</v>
      </c>
      <c r="G18" s="77" t="s">
        <v>104</v>
      </c>
      <c r="H18" s="78" t="s">
        <v>128</v>
      </c>
      <c r="I18" s="149" t="s">
        <v>92</v>
      </c>
      <c r="J18" s="82">
        <v>98</v>
      </c>
      <c r="K18" s="132">
        <f t="shared" si="0"/>
        <v>24.5</v>
      </c>
      <c r="L18" s="135">
        <f t="shared" si="1"/>
        <v>30.5</v>
      </c>
    </row>
    <row r="19" spans="1:12" ht="16.3" thickBot="1" x14ac:dyDescent="0.3">
      <c r="A19" s="86">
        <f t="shared" si="2"/>
        <v>10</v>
      </c>
      <c r="B19" s="99" t="s">
        <v>46</v>
      </c>
      <c r="C19" s="100" t="s">
        <v>61</v>
      </c>
      <c r="D19" s="83">
        <f>'ГМ1 - 18-19, ПРИС. ПРЕДАВАЊА'!U20</f>
        <v>2</v>
      </c>
      <c r="E19" s="68">
        <f>'ГМ1 - 18-19, ПРИС. ВЈЕЖБЕ'!U20</f>
        <v>2</v>
      </c>
      <c r="F19" s="71">
        <f>'ГМ1 - 18-19, ПРИС. ВЈЕЖБЕ'!AH20</f>
        <v>6</v>
      </c>
      <c r="G19" s="77" t="s">
        <v>105</v>
      </c>
      <c r="H19" s="78" t="s">
        <v>126</v>
      </c>
      <c r="I19" s="149" t="s">
        <v>92</v>
      </c>
      <c r="J19" s="82">
        <v>97</v>
      </c>
      <c r="K19" s="132">
        <f t="shared" si="0"/>
        <v>24.25</v>
      </c>
      <c r="L19" s="135">
        <f t="shared" si="1"/>
        <v>34.25</v>
      </c>
    </row>
    <row r="20" spans="1:12" ht="16.3" thickBot="1" x14ac:dyDescent="0.3">
      <c r="A20" s="86">
        <f t="shared" si="2"/>
        <v>11</v>
      </c>
      <c r="B20" s="99" t="s">
        <v>47</v>
      </c>
      <c r="C20" s="100" t="s">
        <v>62</v>
      </c>
      <c r="D20" s="83">
        <f>'ГМ1 - 18-19, ПРИС. ПРЕДАВАЊА'!U21</f>
        <v>1</v>
      </c>
      <c r="E20" s="68">
        <f>'ГМ1 - 18-19, ПРИС. ВЈЕЖБЕ'!U21</f>
        <v>2</v>
      </c>
      <c r="F20" s="71">
        <f>'ГМ1 - 18-19, ПРИС. ВЈЕЖБЕ'!AH21</f>
        <v>2</v>
      </c>
      <c r="G20" s="77" t="s">
        <v>103</v>
      </c>
      <c r="H20" s="78" t="s">
        <v>138</v>
      </c>
      <c r="I20" s="149" t="s">
        <v>92</v>
      </c>
      <c r="J20" s="82">
        <v>92</v>
      </c>
      <c r="K20" s="132">
        <f t="shared" si="0"/>
        <v>23</v>
      </c>
      <c r="L20" s="135">
        <f t="shared" si="1"/>
        <v>28</v>
      </c>
    </row>
    <row r="21" spans="1:12" ht="16.3" thickBot="1" x14ac:dyDescent="0.3">
      <c r="A21" s="86">
        <f t="shared" si="2"/>
        <v>12</v>
      </c>
      <c r="B21" s="99" t="s">
        <v>48</v>
      </c>
      <c r="C21" s="100" t="s">
        <v>63</v>
      </c>
      <c r="D21" s="83">
        <f>'ГМ1 - 18-19, ПРИС. ПРЕДАВАЊА'!U22</f>
        <v>2</v>
      </c>
      <c r="E21" s="68">
        <f>'ГМ1 - 18-19, ПРИС. ВЈЕЖБЕ'!U22</f>
        <v>2</v>
      </c>
      <c r="F21" s="71">
        <f>'ГМ1 - 18-19, ПРИС. ВЈЕЖБЕ'!AH22</f>
        <v>4</v>
      </c>
      <c r="G21" s="77" t="s">
        <v>106</v>
      </c>
      <c r="H21" s="78" t="s">
        <v>136</v>
      </c>
      <c r="I21" s="149" t="s">
        <v>92</v>
      </c>
      <c r="J21" s="82">
        <v>92</v>
      </c>
      <c r="K21" s="132">
        <f t="shared" si="0"/>
        <v>23</v>
      </c>
      <c r="L21" s="135">
        <f t="shared" si="1"/>
        <v>31</v>
      </c>
    </row>
    <row r="22" spans="1:12" ht="16.3" thickBot="1" x14ac:dyDescent="0.3">
      <c r="A22" s="86">
        <f t="shared" si="2"/>
        <v>13</v>
      </c>
      <c r="B22" s="99" t="s">
        <v>49</v>
      </c>
      <c r="C22" s="100" t="s">
        <v>64</v>
      </c>
      <c r="D22" s="83">
        <f>'ГМ1 - 18-19, ПРИС. ПРЕДАВАЊА'!U23</f>
        <v>2</v>
      </c>
      <c r="E22" s="68">
        <f>'ГМ1 - 18-19, ПРИС. ВЈЕЖБЕ'!U23</f>
        <v>1.5</v>
      </c>
      <c r="F22" s="71">
        <f>'ГМ1 - 18-19, ПРИС. ВЈЕЖБЕ'!AH23</f>
        <v>5</v>
      </c>
      <c r="G22" s="77" t="s">
        <v>107</v>
      </c>
      <c r="H22" s="78" t="s">
        <v>135</v>
      </c>
      <c r="I22" s="149" t="s">
        <v>92</v>
      </c>
      <c r="J22" s="82">
        <v>96</v>
      </c>
      <c r="K22" s="132">
        <f t="shared" si="0"/>
        <v>24</v>
      </c>
      <c r="L22" s="135">
        <f t="shared" si="1"/>
        <v>32.5</v>
      </c>
    </row>
    <row r="23" spans="1:12" ht="16.3" thickBot="1" x14ac:dyDescent="0.3">
      <c r="A23" s="86">
        <f t="shared" si="2"/>
        <v>14</v>
      </c>
      <c r="B23" s="99" t="s">
        <v>50</v>
      </c>
      <c r="C23" s="100" t="s">
        <v>65</v>
      </c>
      <c r="D23" s="83">
        <f>'ГМ1 - 18-19, ПРИС. ПРЕДАВАЊА'!U24</f>
        <v>2</v>
      </c>
      <c r="E23" s="68">
        <f>'ГМ1 - 18-19, ПРИС. ВЈЕЖБЕ'!U24</f>
        <v>2</v>
      </c>
      <c r="F23" s="71">
        <f>'ГМ1 - 18-19, ПРИС. ВЈЕЖБЕ'!AH24</f>
        <v>5</v>
      </c>
      <c r="G23" s="77" t="s">
        <v>108</v>
      </c>
      <c r="H23" s="78" t="s">
        <v>139</v>
      </c>
      <c r="I23" s="149" t="s">
        <v>92</v>
      </c>
      <c r="J23" s="82">
        <v>96</v>
      </c>
      <c r="K23" s="132">
        <f t="shared" si="0"/>
        <v>24</v>
      </c>
      <c r="L23" s="135">
        <f t="shared" si="1"/>
        <v>33</v>
      </c>
    </row>
    <row r="24" spans="1:12" ht="16.3" thickBot="1" x14ac:dyDescent="0.3">
      <c r="A24" s="86">
        <f t="shared" si="2"/>
        <v>15</v>
      </c>
      <c r="B24" s="99" t="s">
        <v>51</v>
      </c>
      <c r="C24" s="100" t="s">
        <v>66</v>
      </c>
      <c r="D24" s="83">
        <f>'ГМ1 - 18-19, ПРИС. ПРЕДАВАЊА'!U25</f>
        <v>2</v>
      </c>
      <c r="E24" s="68">
        <f>'ГМ1 - 18-19, ПРИС. ВЈЕЖБЕ'!U25</f>
        <v>2</v>
      </c>
      <c r="F24" s="71">
        <f>'ГМ1 - 18-19, ПРИС. ВЈЕЖБЕ'!AH25</f>
        <v>1</v>
      </c>
      <c r="G24" s="77" t="s">
        <v>109</v>
      </c>
      <c r="H24" s="78" t="s">
        <v>140</v>
      </c>
      <c r="I24" s="149" t="s">
        <v>92</v>
      </c>
      <c r="J24" s="82">
        <v>68</v>
      </c>
      <c r="K24" s="132">
        <f t="shared" si="0"/>
        <v>17</v>
      </c>
      <c r="L24" s="135">
        <f t="shared" si="1"/>
        <v>22</v>
      </c>
    </row>
    <row r="25" spans="1:12" ht="16.3" thickBot="1" x14ac:dyDescent="0.3">
      <c r="A25" s="86">
        <f t="shared" si="2"/>
        <v>16</v>
      </c>
      <c r="B25" s="99" t="s">
        <v>52</v>
      </c>
      <c r="C25" s="100" t="s">
        <v>67</v>
      </c>
      <c r="D25" s="83">
        <f>'ГМ1 - 18-19, ПРИС. ПРЕДАВАЊА'!U26</f>
        <v>1</v>
      </c>
      <c r="E25" s="68">
        <f>'ГМ1 - 18-19, ПРИС. ВЈЕЖБЕ'!U26</f>
        <v>2</v>
      </c>
      <c r="F25" s="71">
        <f>'ГМ1 - 18-19, ПРИС. ВЈЕЖБЕ'!AH26</f>
        <v>3</v>
      </c>
      <c r="G25" s="77" t="s">
        <v>110</v>
      </c>
      <c r="H25" s="78" t="s">
        <v>129</v>
      </c>
      <c r="I25" s="149" t="s">
        <v>92</v>
      </c>
      <c r="J25" s="82">
        <v>56</v>
      </c>
      <c r="K25" s="132">
        <f t="shared" si="0"/>
        <v>14</v>
      </c>
      <c r="L25" s="135">
        <f t="shared" si="1"/>
        <v>20</v>
      </c>
    </row>
    <row r="26" spans="1:12" ht="16.3" thickBot="1" x14ac:dyDescent="0.3">
      <c r="A26" s="86">
        <f t="shared" si="2"/>
        <v>17</v>
      </c>
      <c r="B26" s="99" t="s">
        <v>53</v>
      </c>
      <c r="C26" s="100" t="s">
        <v>68</v>
      </c>
      <c r="D26" s="83">
        <f>'ГМ1 - 18-19, ПРИС. ПРЕДАВАЊА'!U27</f>
        <v>2</v>
      </c>
      <c r="E26" s="68">
        <f>'ГМ1 - 18-19, ПРИС. ВЈЕЖБЕ'!U27</f>
        <v>2</v>
      </c>
      <c r="F26" s="71">
        <f>'ГМ1 - 18-19, ПРИС. ВЈЕЖБЕ'!AH27</f>
        <v>2</v>
      </c>
      <c r="G26" s="77" t="s">
        <v>111</v>
      </c>
      <c r="H26" s="78" t="s">
        <v>131</v>
      </c>
      <c r="I26" s="149" t="s">
        <v>92</v>
      </c>
      <c r="J26" s="82">
        <v>85</v>
      </c>
      <c r="K26" s="132">
        <f t="shared" si="0"/>
        <v>21.25</v>
      </c>
      <c r="L26" s="135">
        <f t="shared" si="1"/>
        <v>27.25</v>
      </c>
    </row>
    <row r="27" spans="1:12" ht="16.3" thickBot="1" x14ac:dyDescent="0.3">
      <c r="A27" s="86">
        <f t="shared" si="2"/>
        <v>18</v>
      </c>
      <c r="B27" s="99" t="s">
        <v>54</v>
      </c>
      <c r="C27" s="100" t="s">
        <v>69</v>
      </c>
      <c r="D27" s="83">
        <f>'ГМ1 - 18-19, ПРИС. ПРЕДАВАЊА'!U28</f>
        <v>1.5</v>
      </c>
      <c r="E27" s="68">
        <f>'ГМ1 - 18-19, ПРИС. ВЈЕЖБЕ'!U28</f>
        <v>1</v>
      </c>
      <c r="F27" s="71">
        <f>'ГМ1 - 18-19, ПРИС. ВЈЕЖБЕ'!AH28</f>
        <v>4</v>
      </c>
      <c r="G27" s="77" t="s">
        <v>112</v>
      </c>
      <c r="H27" s="78" t="s">
        <v>130</v>
      </c>
      <c r="I27" s="149" t="s">
        <v>92</v>
      </c>
      <c r="J27" s="82">
        <v>85</v>
      </c>
      <c r="K27" s="132">
        <f t="shared" si="0"/>
        <v>21.25</v>
      </c>
      <c r="L27" s="135">
        <f t="shared" si="1"/>
        <v>27.75</v>
      </c>
    </row>
    <row r="28" spans="1:12" ht="16.3" thickBot="1" x14ac:dyDescent="0.3">
      <c r="A28" s="86">
        <f t="shared" si="2"/>
        <v>19</v>
      </c>
      <c r="B28" s="99" t="s">
        <v>55</v>
      </c>
      <c r="C28" s="100" t="s">
        <v>70</v>
      </c>
      <c r="D28" s="83">
        <f>'ГМ1 - 18-19, ПРИС. ПРЕДАВАЊА'!U29</f>
        <v>2</v>
      </c>
      <c r="E28" s="68">
        <f>'ГМ1 - 18-19, ПРИС. ВЈЕЖБЕ'!U29</f>
        <v>2</v>
      </c>
      <c r="F28" s="71">
        <f>'ГМ1 - 18-19, ПРИС. ВЈЕЖБЕ'!AH29</f>
        <v>4</v>
      </c>
      <c r="G28" s="77" t="s">
        <v>113</v>
      </c>
      <c r="H28" s="78" t="s">
        <v>141</v>
      </c>
      <c r="I28" s="149" t="s">
        <v>92</v>
      </c>
      <c r="J28" s="82">
        <v>84</v>
      </c>
      <c r="K28" s="132">
        <f t="shared" si="0"/>
        <v>21</v>
      </c>
      <c r="L28" s="135">
        <f t="shared" si="1"/>
        <v>29</v>
      </c>
    </row>
    <row r="29" spans="1:12" ht="16.3" thickBot="1" x14ac:dyDescent="0.3">
      <c r="A29" s="86">
        <f t="shared" si="2"/>
        <v>20</v>
      </c>
      <c r="B29" s="99" t="s">
        <v>56</v>
      </c>
      <c r="C29" s="100" t="s">
        <v>71</v>
      </c>
      <c r="D29" s="83">
        <f>'ГМ1 - 18-19, ПРИС. ПРЕДАВАЊА'!U30</f>
        <v>1</v>
      </c>
      <c r="E29" s="68">
        <f>'ГМ1 - 18-19, ПРИС. ВЈЕЖБЕ'!U30</f>
        <v>1</v>
      </c>
      <c r="F29" s="71">
        <f>'ГМ1 - 18-19, ПРИС. ВЈЕЖБЕ'!AH30</f>
        <v>3</v>
      </c>
      <c r="G29" s="77" t="s">
        <v>114</v>
      </c>
      <c r="H29" s="78" t="s">
        <v>132</v>
      </c>
      <c r="I29" s="149" t="s">
        <v>92</v>
      </c>
      <c r="J29" s="82">
        <v>98</v>
      </c>
      <c r="K29" s="132">
        <f t="shared" si="0"/>
        <v>24.5</v>
      </c>
      <c r="L29" s="135">
        <f t="shared" si="1"/>
        <v>29.5</v>
      </c>
    </row>
    <row r="30" spans="1:12" ht="16.3" thickBot="1" x14ac:dyDescent="0.3">
      <c r="A30" s="86">
        <f t="shared" si="2"/>
        <v>21</v>
      </c>
      <c r="B30" s="99" t="s">
        <v>57</v>
      </c>
      <c r="C30" s="101" t="s">
        <v>72</v>
      </c>
      <c r="D30" s="83">
        <f>'ГМ1 - 18-19, ПРИС. ПРЕДАВАЊА'!U31</f>
        <v>1.5</v>
      </c>
      <c r="E30" s="68">
        <f>'ГМ1 - 18-19, ПРИС. ВЈЕЖБЕ'!U31</f>
        <v>2</v>
      </c>
      <c r="F30" s="71">
        <f>'ГМ1 - 18-19, ПРИС. ВЈЕЖБЕ'!AH31</f>
        <v>3</v>
      </c>
      <c r="G30" s="77" t="s">
        <v>115</v>
      </c>
      <c r="H30" s="78" t="s">
        <v>142</v>
      </c>
      <c r="I30" s="149" t="s">
        <v>92</v>
      </c>
      <c r="J30" s="82">
        <v>84</v>
      </c>
      <c r="K30" s="132">
        <f t="shared" si="0"/>
        <v>21</v>
      </c>
      <c r="L30" s="135">
        <f t="shared" si="1"/>
        <v>27.5</v>
      </c>
    </row>
    <row r="31" spans="1:12" ht="16.3" thickBot="1" x14ac:dyDescent="0.3">
      <c r="A31" s="86">
        <f t="shared" si="2"/>
        <v>22</v>
      </c>
      <c r="B31" s="99" t="s">
        <v>31</v>
      </c>
      <c r="C31" s="101" t="s">
        <v>73</v>
      </c>
      <c r="D31" s="83">
        <f>'ГМ1 - 18-19, ПРИС. ПРЕДАВАЊА'!U32</f>
        <v>2</v>
      </c>
      <c r="E31" s="68">
        <f>'ГМ1 - 18-19, ПРИС. ВЈЕЖБЕ'!U32</f>
        <v>2</v>
      </c>
      <c r="F31" s="71">
        <f>'ГМ1 - 18-19, ПРИС. ВЈЕЖБЕ'!AH32</f>
        <v>2</v>
      </c>
      <c r="G31" s="77" t="s">
        <v>116</v>
      </c>
      <c r="H31" s="78" t="s">
        <v>133</v>
      </c>
      <c r="I31" s="149" t="s">
        <v>92</v>
      </c>
      <c r="J31" s="82">
        <v>96</v>
      </c>
      <c r="K31" s="132">
        <f t="shared" si="0"/>
        <v>24</v>
      </c>
      <c r="L31" s="135">
        <f t="shared" si="1"/>
        <v>30</v>
      </c>
    </row>
    <row r="32" spans="1:12" ht="16.3" thickBot="1" x14ac:dyDescent="0.3">
      <c r="A32" s="86">
        <f t="shared" si="2"/>
        <v>23</v>
      </c>
      <c r="B32" s="99" t="s">
        <v>58</v>
      </c>
      <c r="C32" s="101" t="s">
        <v>74</v>
      </c>
      <c r="D32" s="83">
        <f>'ГМ1 - 18-19, ПРИС. ПРЕДАВАЊА'!U33</f>
        <v>1</v>
      </c>
      <c r="E32" s="68">
        <f>'ГМ1 - 18-19, ПРИС. ВЈЕЖБЕ'!U33</f>
        <v>1.5</v>
      </c>
      <c r="F32" s="71">
        <f>'ГМ1 - 18-19, ПРИС. ВЈЕЖБЕ'!AH33</f>
        <v>2</v>
      </c>
      <c r="G32" s="77" t="s">
        <v>117</v>
      </c>
      <c r="H32" s="78" t="s">
        <v>134</v>
      </c>
      <c r="I32" s="149" t="s">
        <v>92</v>
      </c>
      <c r="J32" s="82">
        <v>92</v>
      </c>
      <c r="K32" s="132">
        <f t="shared" si="0"/>
        <v>23</v>
      </c>
      <c r="L32" s="135">
        <f t="shared" si="1"/>
        <v>27.5</v>
      </c>
    </row>
    <row r="33" spans="1:32" ht="16.3" thickBot="1" x14ac:dyDescent="0.3">
      <c r="A33" s="86">
        <f t="shared" si="2"/>
        <v>24</v>
      </c>
      <c r="B33" s="99" t="s">
        <v>59</v>
      </c>
      <c r="C33" s="101" t="s">
        <v>75</v>
      </c>
      <c r="D33" s="83" t="str">
        <f>'ГМ1 - 18-19, ПРИС. ПРЕДАВАЊА'!U34</f>
        <v>нема право</v>
      </c>
      <c r="E33" s="68" t="str">
        <f>'ГМ1 - 18-19, ПРИС. ВЈЕЖБЕ'!U34</f>
        <v>нема право</v>
      </c>
      <c r="F33" s="71">
        <f>'ГМ1 - 18-19, ПРИС. ВЈЕЖБЕ'!AH34</f>
        <v>0</v>
      </c>
      <c r="G33" s="77" t="s">
        <v>170</v>
      </c>
      <c r="H33" s="78" t="s">
        <v>170</v>
      </c>
      <c r="I33" s="149" t="s">
        <v>170</v>
      </c>
      <c r="J33" s="82">
        <v>0</v>
      </c>
      <c r="K33" s="132">
        <f t="shared" si="0"/>
        <v>0</v>
      </c>
      <c r="L33" s="135" t="s">
        <v>170</v>
      </c>
    </row>
    <row r="34" spans="1:32" ht="16.3" thickBot="1" x14ac:dyDescent="0.3">
      <c r="A34" s="94">
        <f t="shared" si="2"/>
        <v>25</v>
      </c>
      <c r="B34" s="99" t="s">
        <v>60</v>
      </c>
      <c r="C34" s="101" t="s">
        <v>76</v>
      </c>
      <c r="D34" s="92">
        <f>'ГМ1 - 18-19, ПРИС. ПРЕДАВАЊА'!U35</f>
        <v>0.5</v>
      </c>
      <c r="E34" s="69">
        <f>'ГМ1 - 18-19, ПРИС. ВЈЕЖБЕ'!U35</f>
        <v>0</v>
      </c>
      <c r="F34" s="72">
        <f>'ГМ1 - 18-19, ПРИС. ВЈЕЖБЕ'!AH35</f>
        <v>0</v>
      </c>
      <c r="G34" s="79" t="s">
        <v>118</v>
      </c>
      <c r="H34" s="80" t="s">
        <v>137</v>
      </c>
      <c r="I34" s="160" t="s">
        <v>92</v>
      </c>
      <c r="J34" s="167">
        <v>97</v>
      </c>
      <c r="K34" s="133">
        <f t="shared" si="0"/>
        <v>24.25</v>
      </c>
      <c r="L34" s="136">
        <f t="shared" si="1"/>
        <v>24.75</v>
      </c>
    </row>
    <row r="35" spans="1:32" s="27" customFormat="1" x14ac:dyDescent="0.25">
      <c r="A35" s="24"/>
      <c r="B35" s="19"/>
      <c r="C35" s="20"/>
      <c r="D35" s="4"/>
      <c r="E35" s="4"/>
      <c r="F35" s="4"/>
      <c r="G35" s="4"/>
      <c r="H35" s="6"/>
      <c r="I35" s="4"/>
      <c r="J35" s="25"/>
      <c r="K35" s="26"/>
      <c r="L35" s="10"/>
    </row>
    <row r="36" spans="1:32" s="27" customFormat="1" x14ac:dyDescent="0.25">
      <c r="A36" s="4"/>
      <c r="B36" s="21" t="s">
        <v>161</v>
      </c>
      <c r="C36" s="20"/>
      <c r="D36" s="4"/>
      <c r="E36" s="4"/>
      <c r="F36" s="4"/>
      <c r="G36" s="4"/>
      <c r="H36" s="6"/>
      <c r="I36" s="4"/>
      <c r="J36" s="25"/>
      <c r="K36" s="26"/>
      <c r="L36" s="10"/>
    </row>
    <row r="37" spans="1:32" s="27" customFormat="1" x14ac:dyDescent="0.25">
      <c r="A37" s="24"/>
      <c r="B37" s="5"/>
      <c r="C37" s="39"/>
      <c r="D37" s="186"/>
      <c r="E37" s="187"/>
      <c r="F37" s="4"/>
      <c r="G37" s="4"/>
      <c r="H37" s="6"/>
      <c r="I37" s="4"/>
      <c r="J37" s="25"/>
      <c r="K37" s="26"/>
      <c r="L37" s="10"/>
    </row>
    <row r="38" spans="1:32" s="27" customFormat="1" x14ac:dyDescent="0.25">
      <c r="A38" s="24"/>
      <c r="B38" s="19"/>
      <c r="C38" s="20"/>
      <c r="D38" s="4"/>
      <c r="E38" s="4"/>
      <c r="F38" s="4"/>
      <c r="G38" s="4"/>
      <c r="H38" s="6"/>
      <c r="I38" s="4"/>
      <c r="J38" s="25"/>
      <c r="K38" s="26"/>
      <c r="L38" s="10"/>
    </row>
    <row r="40" spans="1:32" ht="16.3" thickBot="1" x14ac:dyDescent="0.3"/>
    <row r="41" spans="1:32" x14ac:dyDescent="0.25">
      <c r="A41" s="29"/>
      <c r="B41" s="30"/>
      <c r="C41" s="30"/>
      <c r="D41" s="30"/>
      <c r="E41" s="30"/>
      <c r="F41" s="30"/>
      <c r="G41" s="30"/>
      <c r="H41" s="30"/>
      <c r="I41" s="30"/>
      <c r="J41" s="36"/>
      <c r="V41" s="16"/>
      <c r="W41" s="6"/>
      <c r="X41" s="6"/>
      <c r="Y41" s="6"/>
      <c r="Z41" s="6"/>
      <c r="AA41" s="6"/>
      <c r="AB41" s="6"/>
      <c r="AC41" s="6"/>
      <c r="AD41" s="6"/>
      <c r="AE41" s="6"/>
      <c r="AF41" s="10"/>
    </row>
    <row r="42" spans="1:32" x14ac:dyDescent="0.25">
      <c r="A42" s="188" t="s">
        <v>13</v>
      </c>
      <c r="B42" s="189"/>
      <c r="C42" s="31"/>
      <c r="D42" s="31"/>
      <c r="E42" s="31"/>
      <c r="F42" s="31"/>
      <c r="G42" s="31"/>
      <c r="H42" s="31"/>
      <c r="I42" s="31"/>
      <c r="J42" s="37"/>
      <c r="V42" s="16"/>
      <c r="W42" s="6"/>
      <c r="X42" s="6"/>
      <c r="Y42" s="6"/>
      <c r="Z42" s="6"/>
      <c r="AA42" s="6"/>
      <c r="AB42" s="6"/>
      <c r="AC42" s="6"/>
      <c r="AD42" s="6"/>
      <c r="AE42" s="6"/>
      <c r="AF42" s="10"/>
    </row>
    <row r="43" spans="1:32" x14ac:dyDescent="0.25">
      <c r="A43" s="180" t="s">
        <v>173</v>
      </c>
      <c r="B43" s="181"/>
      <c r="C43" s="181"/>
      <c r="D43" s="181"/>
      <c r="E43" s="181"/>
      <c r="F43" s="181"/>
      <c r="G43" s="181"/>
      <c r="H43" s="181"/>
      <c r="I43" s="181"/>
      <c r="J43" s="182"/>
      <c r="V43" s="16"/>
      <c r="W43" s="6"/>
      <c r="X43" s="6"/>
      <c r="Y43" s="6"/>
      <c r="Z43" s="6"/>
      <c r="AA43" s="6"/>
      <c r="AB43" s="6"/>
      <c r="AC43" s="6"/>
      <c r="AD43" s="6"/>
      <c r="AE43" s="6"/>
      <c r="AF43" s="10"/>
    </row>
    <row r="44" spans="1:32" x14ac:dyDescent="0.25">
      <c r="A44" s="183" t="s">
        <v>162</v>
      </c>
      <c r="B44" s="184"/>
      <c r="C44" s="184"/>
      <c r="D44" s="184"/>
      <c r="E44" s="184"/>
      <c r="F44" s="184"/>
      <c r="G44" s="184"/>
      <c r="H44" s="184"/>
      <c r="I44" s="184"/>
      <c r="J44" s="185"/>
      <c r="V44" s="16"/>
      <c r="W44" s="6"/>
      <c r="X44" s="6"/>
      <c r="Y44" s="6"/>
      <c r="Z44" s="6"/>
      <c r="AA44" s="6"/>
      <c r="AB44" s="6"/>
      <c r="AC44" s="6"/>
      <c r="AD44" s="6"/>
      <c r="AE44" s="6"/>
      <c r="AF44" s="10"/>
    </row>
    <row r="45" spans="1:32" x14ac:dyDescent="0.25">
      <c r="A45" s="183" t="s">
        <v>28</v>
      </c>
      <c r="B45" s="184"/>
      <c r="C45" s="184"/>
      <c r="D45" s="184"/>
      <c r="E45" s="184"/>
      <c r="F45" s="184"/>
      <c r="G45" s="184"/>
      <c r="H45" s="184"/>
      <c r="I45" s="184"/>
      <c r="J45" s="185"/>
      <c r="V45" s="17"/>
      <c r="W45" s="17"/>
      <c r="X45" s="6"/>
      <c r="Y45" s="6"/>
      <c r="Z45" s="6"/>
      <c r="AA45" s="6"/>
      <c r="AB45" s="6"/>
      <c r="AC45" s="6"/>
      <c r="AD45" s="6"/>
      <c r="AE45" s="6"/>
      <c r="AF45" s="10"/>
    </row>
    <row r="46" spans="1:32" x14ac:dyDescent="0.25">
      <c r="A46" s="32"/>
      <c r="B46" s="31"/>
      <c r="C46" s="31"/>
      <c r="D46" s="31"/>
      <c r="E46" s="31"/>
      <c r="F46" s="31"/>
      <c r="G46" s="31"/>
      <c r="H46" s="31"/>
      <c r="I46" s="31"/>
      <c r="J46" s="37"/>
      <c r="V46" s="16"/>
      <c r="W46" s="6"/>
      <c r="X46" s="6"/>
      <c r="Y46" s="6"/>
      <c r="Z46" s="6"/>
      <c r="AA46" s="6"/>
      <c r="AB46" s="6"/>
      <c r="AC46" s="6"/>
      <c r="AD46" s="6"/>
      <c r="AE46" s="6"/>
      <c r="AF46" s="10"/>
    </row>
    <row r="47" spans="1:32" x14ac:dyDescent="0.25">
      <c r="A47" s="188" t="s">
        <v>18</v>
      </c>
      <c r="B47" s="189"/>
      <c r="C47" s="31"/>
      <c r="D47" s="31"/>
      <c r="E47" s="31"/>
      <c r="F47" s="31"/>
      <c r="G47" s="31"/>
      <c r="H47" s="31"/>
      <c r="I47" s="31"/>
      <c r="J47" s="37"/>
      <c r="V47" s="16"/>
      <c r="W47" s="6"/>
      <c r="X47" s="6"/>
      <c r="Y47" s="6"/>
      <c r="Z47" s="6"/>
      <c r="AA47" s="6"/>
      <c r="AB47" s="6"/>
      <c r="AC47" s="6"/>
      <c r="AD47" s="6"/>
      <c r="AE47" s="6"/>
      <c r="AF47" s="10"/>
    </row>
    <row r="48" spans="1:32" s="84" customFormat="1" x14ac:dyDescent="0.25">
      <c r="A48" s="183" t="s">
        <v>16</v>
      </c>
      <c r="B48" s="184"/>
      <c r="C48" s="184"/>
      <c r="D48" s="184"/>
      <c r="E48" s="184"/>
      <c r="F48" s="184"/>
      <c r="G48" s="184"/>
      <c r="H48" s="184"/>
      <c r="I48" s="184"/>
      <c r="J48" s="185"/>
      <c r="V48" s="16"/>
      <c r="W48" s="6"/>
      <c r="X48" s="6"/>
      <c r="Y48" s="6"/>
      <c r="Z48" s="6"/>
      <c r="AA48" s="6"/>
      <c r="AB48" s="6"/>
      <c r="AC48" s="6"/>
      <c r="AD48" s="6"/>
      <c r="AE48" s="6"/>
      <c r="AF48" s="10"/>
    </row>
    <row r="49" spans="1:32" s="84" customFormat="1" x14ac:dyDescent="0.25">
      <c r="A49" s="183" t="s">
        <v>17</v>
      </c>
      <c r="B49" s="184"/>
      <c r="C49" s="184"/>
      <c r="D49" s="184"/>
      <c r="E49" s="184"/>
      <c r="F49" s="184"/>
      <c r="G49" s="184"/>
      <c r="H49" s="184"/>
      <c r="I49" s="184"/>
      <c r="J49" s="185"/>
      <c r="V49" s="16"/>
      <c r="W49" s="6"/>
      <c r="X49" s="6"/>
      <c r="Y49" s="6"/>
      <c r="Z49" s="6"/>
      <c r="AA49" s="6"/>
      <c r="AB49" s="6"/>
      <c r="AC49" s="6"/>
      <c r="AD49" s="6"/>
      <c r="AE49" s="6"/>
      <c r="AF49" s="10"/>
    </row>
    <row r="50" spans="1:32" ht="16.3" thickBot="1" x14ac:dyDescent="0.3">
      <c r="A50" s="33"/>
      <c r="B50" s="34"/>
      <c r="C50" s="34"/>
      <c r="D50" s="34"/>
      <c r="E50" s="34"/>
      <c r="F50" s="34"/>
      <c r="G50" s="34"/>
      <c r="H50" s="34"/>
      <c r="I50" s="34"/>
      <c r="J50" s="38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0"/>
    </row>
  </sheetData>
  <sheetProtection algorithmName="SHA-512" hashValue="8MzPG8q9C/Mq7oTTcgC0NeI1Ac9ZPA89XRnKVrN39mT8wClvnTqkOfRZtpfQXXQvJny7HyMNKyul4sAF9iZ6Uw==" saltValue="HJZdgCgjQlAZZnXeFhQntQ==" spinCount="100000" sheet="1" objects="1" scenarios="1"/>
  <mergeCells count="17">
    <mergeCell ref="L8:L9"/>
    <mergeCell ref="A8:A9"/>
    <mergeCell ref="B8:B9"/>
    <mergeCell ref="C8:C9"/>
    <mergeCell ref="D8:E8"/>
    <mergeCell ref="F8:F9"/>
    <mergeCell ref="G9:H9"/>
    <mergeCell ref="G8:K8"/>
    <mergeCell ref="B4:K4"/>
    <mergeCell ref="A43:J43"/>
    <mergeCell ref="A44:J44"/>
    <mergeCell ref="A48:J48"/>
    <mergeCell ref="A49:J49"/>
    <mergeCell ref="A47:B47"/>
    <mergeCell ref="A42:B42"/>
    <mergeCell ref="D37:E37"/>
    <mergeCell ref="A45:J45"/>
  </mergeCells>
  <pageMargins left="0.70866141732283472" right="0.70866141732283472" top="0.68" bottom="0.15748031496062992" header="0.31496062992125984" footer="0.31496062992125984"/>
  <pageSetup paperSize="9" scale="58" fitToHeight="0" orientation="landscape" r:id="rId1"/>
  <ignoredErrors>
    <ignoredError sqref="C10:C18 C30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ГМ1 - 18-19, ПРИС. ВЈЕЖБЕ</vt:lpstr>
      <vt:lpstr>ГМ1 - 18-19, ПРИС. ПРЕДАВАЊА</vt:lpstr>
      <vt:lpstr>ГМ1 - 16-17, УКУПНА ЕВИДЕНЦИЈА</vt:lpstr>
      <vt:lpstr>'ГМ1 - 16-17, УКУПНА ЕВИДЕНЦИЈА'!Print_Area</vt:lpstr>
      <vt:lpstr>'ГМ1 - 18-19, ПРИС. ВЈЕЖБЕ'!Print_Area</vt:lpstr>
      <vt:lpstr>'ГМ1 - 18-19, ПРИС. ПРЕДАВАЊА'!Print_Area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2019-02-05T10:23:16Z</dcterms:modified>
</cp:coreProperties>
</file>