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E295" lockStructure="1"/>
  <bookViews>
    <workbookView xWindow="240" yWindow="105" windowWidth="14805" windowHeight="8010" activeTab="2"/>
  </bookViews>
  <sheets>
    <sheet name="АРХ - ПРИС. ПРЕДАВАЊА 17-18" sheetId="2" r:id="rId1"/>
    <sheet name="АРХ - ПРИС. ВЈЕЖБЕ 17-18" sheetId="5" r:id="rId2"/>
    <sheet name="АРХ 17-18 УКУПНА ЕВИДЕНЦИЈА" sheetId="4" r:id="rId3"/>
    <sheet name="Sheet1" sheetId="6" r:id="rId4"/>
  </sheets>
  <definedNames>
    <definedName name="_xlnm._FilterDatabase" localSheetId="2" hidden="1">'АРХ 17-18 УКУПНА ЕВИДЕНЦИЈА'!$A$8:$K$66</definedName>
  </definedNames>
  <calcPr calcId="144525"/>
</workbook>
</file>

<file path=xl/calcChain.xml><?xml version="1.0" encoding="utf-8"?>
<calcChain xmlns="http://schemas.openxmlformats.org/spreadsheetml/2006/main">
  <c r="E40" i="4" l="1"/>
  <c r="G43" i="4" l="1"/>
  <c r="G17" i="4"/>
  <c r="G57" i="4" l="1"/>
  <c r="G63" i="4"/>
  <c r="G64" i="4"/>
  <c r="G65" i="4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6" i="4"/>
  <c r="H27" i="4"/>
  <c r="H28" i="4"/>
  <c r="H29" i="4"/>
  <c r="H30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5" i="4"/>
  <c r="H66" i="4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10" i="4"/>
  <c r="X47" i="2" l="1"/>
  <c r="Y47" i="2" s="1"/>
  <c r="X48" i="2"/>
  <c r="Y48" i="2" s="1"/>
  <c r="X49" i="2"/>
  <c r="X50" i="2"/>
  <c r="Y50" i="2" s="1"/>
  <c r="X51" i="2"/>
  <c r="X52" i="2"/>
  <c r="Y52" i="2" s="1"/>
  <c r="X53" i="2"/>
  <c r="Y53" i="2" s="1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Y54" i="2" l="1"/>
  <c r="Z54" i="2" s="1"/>
  <c r="D53" i="4" s="1"/>
  <c r="Z67" i="2"/>
  <c r="D66" i="4" s="1"/>
  <c r="Y67" i="2"/>
  <c r="Y63" i="2"/>
  <c r="Z63" i="2" s="1"/>
  <c r="D62" i="4" s="1"/>
  <c r="Z66" i="2"/>
  <c r="D65" i="4" s="1"/>
  <c r="Y66" i="2"/>
  <c r="Y62" i="2"/>
  <c r="Z62" i="2" s="1"/>
  <c r="D61" i="4" s="1"/>
  <c r="Z58" i="2"/>
  <c r="D57" i="4" s="1"/>
  <c r="Y58" i="2"/>
  <c r="Y65" i="2"/>
  <c r="Z65" i="2" s="1"/>
  <c r="D64" i="4" s="1"/>
  <c r="Z61" i="2"/>
  <c r="D60" i="4" s="1"/>
  <c r="Y61" i="2"/>
  <c r="Y57" i="2"/>
  <c r="Z57" i="2" s="1"/>
  <c r="D56" i="4" s="1"/>
  <c r="Z49" i="2"/>
  <c r="D48" i="4" s="1"/>
  <c r="Y49" i="2"/>
  <c r="Y64" i="2"/>
  <c r="Z64" i="2" s="1"/>
  <c r="D63" i="4" s="1"/>
  <c r="Z60" i="2"/>
  <c r="D59" i="4" s="1"/>
  <c r="Y60" i="2"/>
  <c r="Y56" i="2"/>
  <c r="Z56" i="2" s="1"/>
  <c r="D55" i="4" s="1"/>
  <c r="Z59" i="2"/>
  <c r="D58" i="4" s="1"/>
  <c r="Y59" i="2"/>
  <c r="Y55" i="2"/>
  <c r="Z55" i="2" s="1"/>
  <c r="D54" i="4" s="1"/>
  <c r="Z51" i="2"/>
  <c r="D50" i="4" s="1"/>
  <c r="Y51" i="2"/>
  <c r="U62" i="5"/>
  <c r="V62" i="5" s="1"/>
  <c r="E61" i="4" s="1"/>
  <c r="U58" i="5"/>
  <c r="V58" i="5" s="1"/>
  <c r="E57" i="4" s="1"/>
  <c r="K57" i="4" s="1"/>
  <c r="U65" i="5"/>
  <c r="V65" i="5" s="1"/>
  <c r="E64" i="4" s="1"/>
  <c r="U61" i="5"/>
  <c r="V61" i="5" s="1"/>
  <c r="E60" i="4" s="1"/>
  <c r="U57" i="5"/>
  <c r="V57" i="5" s="1"/>
  <c r="E56" i="4" s="1"/>
  <c r="U53" i="5"/>
  <c r="V53" i="5" s="1"/>
  <c r="E52" i="4" s="1"/>
  <c r="U64" i="5"/>
  <c r="V64" i="5" s="1"/>
  <c r="E63" i="4" s="1"/>
  <c r="U60" i="5"/>
  <c r="V60" i="5" s="1"/>
  <c r="E59" i="4" s="1"/>
  <c r="U56" i="5"/>
  <c r="V56" i="5" s="1"/>
  <c r="E55" i="4" s="1"/>
  <c r="U67" i="5"/>
  <c r="V67" i="5" s="1"/>
  <c r="E66" i="4" s="1"/>
  <c r="K66" i="4" s="1"/>
  <c r="U63" i="5"/>
  <c r="V63" i="5" s="1"/>
  <c r="E62" i="4" s="1"/>
  <c r="U59" i="5"/>
  <c r="V59" i="5" s="1"/>
  <c r="E58" i="4" s="1"/>
  <c r="K58" i="4" s="1"/>
  <c r="U55" i="5"/>
  <c r="V55" i="5" s="1"/>
  <c r="E54" i="4" s="1"/>
  <c r="U66" i="5"/>
  <c r="V66" i="5" s="1"/>
  <c r="E65" i="4" s="1"/>
  <c r="K65" i="4" s="1"/>
  <c r="U54" i="5"/>
  <c r="V54" i="5" s="1"/>
  <c r="E53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11" i="5"/>
  <c r="U11" i="5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Z47" i="2"/>
  <c r="D46" i="4" s="1"/>
  <c r="Z48" i="2"/>
  <c r="D47" i="4" s="1"/>
  <c r="Z50" i="2"/>
  <c r="D49" i="4" s="1"/>
  <c r="Z52" i="2"/>
  <c r="D51" i="4" s="1"/>
  <c r="Z53" i="2"/>
  <c r="D52" i="4" s="1"/>
  <c r="X11" i="2"/>
  <c r="Y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K59" i="4" l="1"/>
  <c r="K60" i="4"/>
  <c r="K52" i="4"/>
  <c r="Z46" i="2"/>
  <c r="D45" i="4" s="1"/>
  <c r="Y46" i="2"/>
  <c r="Y38" i="2"/>
  <c r="Z38" i="2" s="1"/>
  <c r="D37" i="4" s="1"/>
  <c r="Z30" i="2"/>
  <c r="D29" i="4" s="1"/>
  <c r="Y30" i="2"/>
  <c r="Y22" i="2"/>
  <c r="Z22" i="2" s="1"/>
  <c r="D21" i="4" s="1"/>
  <c r="Z14" i="2"/>
  <c r="D13" i="4" s="1"/>
  <c r="Y14" i="2"/>
  <c r="Y44" i="2"/>
  <c r="Z44" i="2" s="1"/>
  <c r="D43" i="4" s="1"/>
  <c r="Z40" i="2"/>
  <c r="D39" i="4" s="1"/>
  <c r="Y40" i="2"/>
  <c r="Y36" i="2"/>
  <c r="Z36" i="2" s="1"/>
  <c r="D35" i="4" s="1"/>
  <c r="Z32" i="2"/>
  <c r="D31" i="4" s="1"/>
  <c r="Y32" i="2"/>
  <c r="Y28" i="2"/>
  <c r="Z28" i="2" s="1"/>
  <c r="D27" i="4" s="1"/>
  <c r="Z24" i="2"/>
  <c r="D23" i="4" s="1"/>
  <c r="Y24" i="2"/>
  <c r="Y20" i="2"/>
  <c r="Z20" i="2" s="1"/>
  <c r="D19" i="4" s="1"/>
  <c r="Z16" i="2"/>
  <c r="D15" i="4" s="1"/>
  <c r="Y16" i="2"/>
  <c r="Y12" i="2"/>
  <c r="Z12" i="2" s="1"/>
  <c r="D11" i="4" s="1"/>
  <c r="K62" i="4"/>
  <c r="Y43" i="2"/>
  <c r="Z43" i="2" s="1"/>
  <c r="D42" i="4" s="1"/>
  <c r="Z39" i="2"/>
  <c r="D38" i="4" s="1"/>
  <c r="Y39" i="2"/>
  <c r="Y35" i="2"/>
  <c r="Z35" i="2" s="1"/>
  <c r="D34" i="4" s="1"/>
  <c r="Z31" i="2"/>
  <c r="D30" i="4" s="1"/>
  <c r="Y31" i="2"/>
  <c r="Y27" i="2"/>
  <c r="Z27" i="2" s="1"/>
  <c r="D26" i="4" s="1"/>
  <c r="Z23" i="2"/>
  <c r="D22" i="4" s="1"/>
  <c r="Y23" i="2"/>
  <c r="Y19" i="2"/>
  <c r="Z19" i="2" s="1"/>
  <c r="D18" i="4" s="1"/>
  <c r="Z15" i="2"/>
  <c r="D14" i="4" s="1"/>
  <c r="Y15" i="2"/>
  <c r="K56" i="4"/>
  <c r="Y42" i="2"/>
  <c r="Z42" i="2" s="1"/>
  <c r="D41" i="4" s="1"/>
  <c r="Y34" i="2"/>
  <c r="Z34" i="2" s="1"/>
  <c r="D33" i="4" s="1"/>
  <c r="Y26" i="2"/>
  <c r="Z26" i="2" s="1"/>
  <c r="D25" i="4" s="1"/>
  <c r="Y18" i="2"/>
  <c r="Z18" i="2" s="1"/>
  <c r="D17" i="4" s="1"/>
  <c r="K63" i="4"/>
  <c r="Z45" i="2"/>
  <c r="D44" i="4" s="1"/>
  <c r="Y45" i="2"/>
  <c r="Y41" i="2"/>
  <c r="Z41" i="2" s="1"/>
  <c r="D40" i="4" s="1"/>
  <c r="Z37" i="2"/>
  <c r="D36" i="4" s="1"/>
  <c r="Y37" i="2"/>
  <c r="Y33" i="2"/>
  <c r="Z33" i="2" s="1"/>
  <c r="D32" i="4" s="1"/>
  <c r="Z29" i="2"/>
  <c r="D28" i="4" s="1"/>
  <c r="Y29" i="2"/>
  <c r="Y25" i="2"/>
  <c r="Z25" i="2" s="1"/>
  <c r="D24" i="4" s="1"/>
  <c r="Z21" i="2"/>
  <c r="D20" i="4" s="1"/>
  <c r="Y21" i="2"/>
  <c r="Y17" i="2"/>
  <c r="Z17" i="2" s="1"/>
  <c r="D16" i="4" s="1"/>
  <c r="Z13" i="2"/>
  <c r="D12" i="4" s="1"/>
  <c r="Y13" i="2"/>
  <c r="K55" i="4"/>
  <c r="K61" i="4"/>
  <c r="U52" i="5"/>
  <c r="V52" i="5" s="1"/>
  <c r="E51" i="4" s="1"/>
  <c r="K51" i="4" s="1"/>
  <c r="U48" i="5"/>
  <c r="V48" i="5" s="1"/>
  <c r="E47" i="4" s="1"/>
  <c r="K47" i="4" s="1"/>
  <c r="U44" i="5"/>
  <c r="V44" i="5" s="1"/>
  <c r="E43" i="4" s="1"/>
  <c r="U40" i="5"/>
  <c r="V40" i="5" s="1"/>
  <c r="E39" i="4" s="1"/>
  <c r="U36" i="5"/>
  <c r="V36" i="5" s="1"/>
  <c r="E35" i="4" s="1"/>
  <c r="U32" i="5"/>
  <c r="V32" i="5" s="1"/>
  <c r="E31" i="4" s="1"/>
  <c r="U28" i="5"/>
  <c r="V28" i="5" s="1"/>
  <c r="E27" i="4" s="1"/>
  <c r="U24" i="5"/>
  <c r="V24" i="5" s="1"/>
  <c r="E23" i="4" s="1"/>
  <c r="U20" i="5"/>
  <c r="V20" i="5" s="1"/>
  <c r="E19" i="4" s="1"/>
  <c r="U16" i="5"/>
  <c r="V16" i="5" s="1"/>
  <c r="E15" i="4" s="1"/>
  <c r="K15" i="4" s="1"/>
  <c r="U12" i="5"/>
  <c r="V12" i="5" s="1"/>
  <c r="E11" i="4" s="1"/>
  <c r="U51" i="5"/>
  <c r="V51" i="5" s="1"/>
  <c r="E50" i="4" s="1"/>
  <c r="K50" i="4" s="1"/>
  <c r="U47" i="5"/>
  <c r="V47" i="5" s="1"/>
  <c r="E46" i="4" s="1"/>
  <c r="K46" i="4" s="1"/>
  <c r="U43" i="5"/>
  <c r="V43" i="5" s="1"/>
  <c r="E42" i="4" s="1"/>
  <c r="K42" i="4" s="1"/>
  <c r="U39" i="5"/>
  <c r="V39" i="5" s="1"/>
  <c r="E38" i="4" s="1"/>
  <c r="U35" i="5"/>
  <c r="V35" i="5" s="1"/>
  <c r="E34" i="4" s="1"/>
  <c r="U31" i="5"/>
  <c r="V31" i="5" s="1"/>
  <c r="E30" i="4" s="1"/>
  <c r="U27" i="5"/>
  <c r="V27" i="5" s="1"/>
  <c r="E26" i="4" s="1"/>
  <c r="U23" i="5"/>
  <c r="V23" i="5" s="1"/>
  <c r="E22" i="4" s="1"/>
  <c r="U19" i="5"/>
  <c r="V19" i="5" s="1"/>
  <c r="E18" i="4" s="1"/>
  <c r="U15" i="5"/>
  <c r="V15" i="5" s="1"/>
  <c r="E14" i="4" s="1"/>
  <c r="K54" i="4"/>
  <c r="Z11" i="2"/>
  <c r="D10" i="4" s="1"/>
  <c r="U50" i="5"/>
  <c r="V50" i="5" s="1"/>
  <c r="E49" i="4" s="1"/>
  <c r="K49" i="4" s="1"/>
  <c r="U46" i="5"/>
  <c r="V46" i="5" s="1"/>
  <c r="E45" i="4" s="1"/>
  <c r="U42" i="5"/>
  <c r="V42" i="5" s="1"/>
  <c r="E41" i="4" s="1"/>
  <c r="U38" i="5"/>
  <c r="V38" i="5" s="1"/>
  <c r="E37" i="4" s="1"/>
  <c r="U34" i="5"/>
  <c r="V34" i="5" s="1"/>
  <c r="E33" i="4" s="1"/>
  <c r="U30" i="5"/>
  <c r="V30" i="5" s="1"/>
  <c r="E29" i="4" s="1"/>
  <c r="U26" i="5"/>
  <c r="V26" i="5" s="1"/>
  <c r="E25" i="4" s="1"/>
  <c r="U22" i="5"/>
  <c r="V22" i="5" s="1"/>
  <c r="E21" i="4" s="1"/>
  <c r="U18" i="5"/>
  <c r="V18" i="5" s="1"/>
  <c r="E17" i="4" s="1"/>
  <c r="U14" i="5"/>
  <c r="V14" i="5" s="1"/>
  <c r="E13" i="4" s="1"/>
  <c r="K53" i="4"/>
  <c r="U49" i="5"/>
  <c r="V49" i="5" s="1"/>
  <c r="E48" i="4" s="1"/>
  <c r="K48" i="4" s="1"/>
  <c r="U45" i="5"/>
  <c r="V45" i="5" s="1"/>
  <c r="E44" i="4" s="1"/>
  <c r="U41" i="5"/>
  <c r="V41" i="5" s="1"/>
  <c r="U37" i="5"/>
  <c r="V37" i="5" s="1"/>
  <c r="E36" i="4" s="1"/>
  <c r="U33" i="5"/>
  <c r="V33" i="5" s="1"/>
  <c r="E32" i="4" s="1"/>
  <c r="K32" i="4" s="1"/>
  <c r="U29" i="5"/>
  <c r="V29" i="5" s="1"/>
  <c r="E28" i="4" s="1"/>
  <c r="U25" i="5"/>
  <c r="V25" i="5" s="1"/>
  <c r="E24" i="4" s="1"/>
  <c r="U21" i="5"/>
  <c r="V21" i="5" s="1"/>
  <c r="E20" i="4" s="1"/>
  <c r="U17" i="5"/>
  <c r="V17" i="5" s="1"/>
  <c r="E16" i="4" s="1"/>
  <c r="U13" i="5"/>
  <c r="V13" i="5" s="1"/>
  <c r="E12" i="4" s="1"/>
  <c r="V11" i="5"/>
  <c r="E10" i="4" s="1"/>
  <c r="K40" i="4" l="1"/>
  <c r="K30" i="4"/>
  <c r="K28" i="4"/>
  <c r="K23" i="4"/>
  <c r="K39" i="4"/>
  <c r="K16" i="4"/>
  <c r="K24" i="4"/>
  <c r="K26" i="4"/>
  <c r="K34" i="4"/>
  <c r="K21" i="4"/>
  <c r="K37" i="4"/>
  <c r="K18" i="4"/>
  <c r="K19" i="4"/>
  <c r="K20" i="4"/>
  <c r="K41" i="4"/>
  <c r="K22" i="4"/>
  <c r="K11" i="4"/>
  <c r="K43" i="4"/>
  <c r="K12" i="4"/>
  <c r="K44" i="4"/>
  <c r="K13" i="4"/>
  <c r="K29" i="4"/>
  <c r="K45" i="4"/>
  <c r="K14" i="4"/>
  <c r="K35" i="4"/>
  <c r="K36" i="4"/>
  <c r="K17" i="4"/>
  <c r="K33" i="4"/>
  <c r="K38" i="4"/>
  <c r="K27" i="4"/>
  <c r="H10" i="4"/>
  <c r="K10" i="4" s="1"/>
</calcChain>
</file>

<file path=xl/comments1.xml><?xml version="1.0" encoding="utf-8"?>
<comments xmlns="http://schemas.openxmlformats.org/spreadsheetml/2006/main">
  <authors>
    <author>Author</author>
  </authors>
  <commentList>
    <comment ref="B49" authorId="0">
      <text>
        <r>
          <rPr>
            <sz val="11"/>
            <color indexed="81"/>
            <rFont val="Calibri"/>
            <family val="2"/>
            <scheme val="minor"/>
          </rPr>
          <t>Препис са СП ГР, признавање бодова, шк. год. 2013/2014, бр. индекса 24/12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nije odbranila rad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Nije bio na odbrani rada</t>
        </r>
      </text>
    </comment>
  </commentList>
</comments>
</file>

<file path=xl/sharedStrings.xml><?xml version="1.0" encoding="utf-8"?>
<sst xmlns="http://schemas.openxmlformats.org/spreadsheetml/2006/main" count="575" uniqueCount="204">
  <si>
    <t>УНИВЕРЗИТЕТ У БАЊАЛУЦИ</t>
  </si>
  <si>
    <t>СТУДИЈСКИ ПРОГРАМ - АРХИТЕКТУРА</t>
  </si>
  <si>
    <t>Р.Б.</t>
  </si>
  <si>
    <t>Презиме и име</t>
  </si>
  <si>
    <t>Б.И.</t>
  </si>
  <si>
    <t>ПРИСУСТВО НА ЧАСОВИМА ВЈЕЖБАЊА</t>
  </si>
  <si>
    <t>УКУПНО ПРИСУСТВОВАО</t>
  </si>
  <si>
    <t>УКУПНО ОДУСТВОВАО</t>
  </si>
  <si>
    <t>ПРИСУСТВО НА ЧАСОВИМА ПРЕДАВАЊА</t>
  </si>
  <si>
    <t>ПРЕДАВАЊА</t>
  </si>
  <si>
    <t>ВЈЕЖБЕ</t>
  </si>
  <si>
    <t>%</t>
  </si>
  <si>
    <t>ГРАФИЧКИ РАД</t>
  </si>
  <si>
    <t>3</t>
  </si>
  <si>
    <t>8</t>
  </si>
  <si>
    <t>9</t>
  </si>
  <si>
    <t>БРОЈ БОДОВА ИЗ АКТИВНОСТИ</t>
  </si>
  <si>
    <t>АРХИТЕКТОНСКО-ГРАЂЕВИНСКО-ГЕОДЕТСКИ ФАКУЛТЕТ</t>
  </si>
  <si>
    <r>
      <t>ПРИСУСТВО (</t>
    </r>
    <r>
      <rPr>
        <sz val="8"/>
        <color rgb="FFFF0000"/>
        <rFont val="Times New Roman"/>
        <family val="1"/>
      </rPr>
      <t>max 2+2=4</t>
    </r>
    <r>
      <rPr>
        <sz val="8"/>
        <color theme="1"/>
        <rFont val="Times New Roman"/>
        <family val="1"/>
      </rPr>
      <t>)</t>
    </r>
  </si>
  <si>
    <r>
      <t>АКТИВНОСТ (</t>
    </r>
    <r>
      <rPr>
        <sz val="8"/>
        <color rgb="FFFF0000"/>
        <rFont val="Times New Roman"/>
        <family val="1"/>
      </rPr>
      <t>max 6</t>
    </r>
    <r>
      <rPr>
        <sz val="8"/>
        <color theme="1"/>
        <rFont val="Times New Roman"/>
        <family val="1"/>
      </rPr>
      <t>)</t>
    </r>
  </si>
  <si>
    <r>
      <t>БОДОВИ (</t>
    </r>
    <r>
      <rPr>
        <sz val="8"/>
        <color rgb="FFFF0000"/>
        <rFont val="Times New Roman"/>
        <family val="1"/>
      </rPr>
      <t>max 25)</t>
    </r>
  </si>
  <si>
    <r>
      <t>БОДОВИ (</t>
    </r>
    <r>
      <rPr>
        <sz val="8"/>
        <color rgb="FFFF0000"/>
        <rFont val="Times New Roman"/>
        <family val="1"/>
      </rPr>
      <t>max 5</t>
    </r>
    <r>
      <rPr>
        <sz val="8"/>
        <color theme="1"/>
        <rFont val="Times New Roman"/>
        <family val="1"/>
      </rPr>
      <t xml:space="preserve">) </t>
    </r>
  </si>
  <si>
    <r>
      <t xml:space="preserve">ПРВА година студија, ПРВИ семестар, </t>
    </r>
    <r>
      <rPr>
        <sz val="12"/>
        <color rgb="FFFF0000"/>
        <rFont val="Times New Roman"/>
        <family val="1"/>
      </rPr>
      <t>4 ECTS</t>
    </r>
  </si>
  <si>
    <t>ЕВИДЕНЦИЈА О ПРИСУСТВУ НА ЧАСОВИМА ПРЕДАВАЊА из МАТА</t>
  </si>
  <si>
    <t>23/16</t>
  </si>
  <si>
    <t>36/16</t>
  </si>
  <si>
    <t>ЕВИДЕНЦИЈА О ПРИСУСТВУ НА ЧАСОВИМА ВЈЕЖБАЊА из МАТА</t>
  </si>
  <si>
    <t>КОНАЧНА ЕВИДЕНЦИЈА ПРЕДИСПИТНИХ ОБАВЕЗА из МАТА</t>
  </si>
  <si>
    <r>
      <t xml:space="preserve">Графички рад носи укупно </t>
    </r>
    <r>
      <rPr>
        <b/>
        <sz val="10"/>
        <color rgb="FFC00000"/>
        <rFont val="Times New Roman"/>
        <family val="1"/>
      </rPr>
      <t>25</t>
    </r>
    <r>
      <rPr>
        <b/>
        <sz val="11"/>
        <color rgb="FFC00000"/>
        <rFont val="Times New Roman"/>
        <family val="1"/>
      </rPr>
      <t xml:space="preserve"> бодова (бодови усаглашени са професорима 21.01.2013. год.)</t>
    </r>
  </si>
  <si>
    <r>
      <t>УКУПНО ПРЕДИСПИТНЕ ОБАВЕЗЕ</t>
    </r>
    <r>
      <rPr>
        <b/>
        <sz val="10"/>
        <color rgb="FFFF0000"/>
        <rFont val="Times New Roman"/>
        <family val="1"/>
      </rPr>
      <t xml:space="preserve"> (max 40)</t>
    </r>
  </si>
  <si>
    <t>СЕМИНАРСКИ РАД -ФАСАДА</t>
  </si>
  <si>
    <t>13</t>
  </si>
  <si>
    <t>Пајић Огњен</t>
  </si>
  <si>
    <t>Иличић Миодраг</t>
  </si>
  <si>
    <t>Готовац Миљана</t>
  </si>
  <si>
    <t>Матковић Драган</t>
  </si>
  <si>
    <t>Савић Сара</t>
  </si>
  <si>
    <t>Бајић Тања</t>
  </si>
  <si>
    <t>Радановић Срђан</t>
  </si>
  <si>
    <t>Леканић Јована</t>
  </si>
  <si>
    <t>Драгосављевић Ивона</t>
  </si>
  <si>
    <t>Дероњић Вукашин</t>
  </si>
  <si>
    <t>Матић Стефан</t>
  </si>
  <si>
    <t>Јукић Бланка</t>
  </si>
  <si>
    <t>Шеварика Милица</t>
  </si>
  <si>
    <t>Вулић Дејан</t>
  </si>
  <si>
    <t>Палачковић Татјана</t>
  </si>
  <si>
    <t>Ћосић Валентина</t>
  </si>
  <si>
    <t>Радовић Тајана</t>
  </si>
  <si>
    <t>Грбавац Милијана</t>
  </si>
  <si>
    <t>Стојаковић Паво</t>
  </si>
  <si>
    <t>Мирковић Драгана</t>
  </si>
  <si>
    <t>Бабић Звјездана</t>
  </si>
  <si>
    <t>Барбарез Дејан</t>
  </si>
  <si>
    <t>Шарац Соња</t>
  </si>
  <si>
    <t>Зорић Душан</t>
  </si>
  <si>
    <t>Чивчић Марија</t>
  </si>
  <si>
    <t>Шкарић Тијана</t>
  </si>
  <si>
    <t>Лукић Стефан</t>
  </si>
  <si>
    <t>Михалица Иван</t>
  </si>
  <si>
    <t>Мајсторовић Марина</t>
  </si>
  <si>
    <t>Стевић Игор</t>
  </si>
  <si>
    <t>Деспот Дајана</t>
  </si>
  <si>
    <t>Медић Јована</t>
  </si>
  <si>
    <t>Добрић Ања</t>
  </si>
  <si>
    <t>Маџар Минеа</t>
  </si>
  <si>
    <t>Вуковић Николина</t>
  </si>
  <si>
    <t>Савић Ања</t>
  </si>
  <si>
    <t>Бркић Ана-Марија</t>
  </si>
  <si>
    <t>Тошиновић Јелена</t>
  </si>
  <si>
    <t>Манојловић Адријана</t>
  </si>
  <si>
    <t>Будић Вања</t>
  </si>
  <si>
    <t>Тодоровић Весна</t>
  </si>
  <si>
    <t>Илић Божана</t>
  </si>
  <si>
    <t>Ковачевић Марко</t>
  </si>
  <si>
    <t>Павловић Лидија</t>
  </si>
  <si>
    <t>Костић Николина</t>
  </si>
  <si>
    <t>Михајловић Сања</t>
  </si>
  <si>
    <t>Старчевић Маја</t>
  </si>
  <si>
    <t>Аничић Маја</t>
  </si>
  <si>
    <t>Томичевић Шанела</t>
  </si>
  <si>
    <t>Давидовић Дејан</t>
  </si>
  <si>
    <t>Полић Сања</t>
  </si>
  <si>
    <t>Пејаковић Валентина</t>
  </si>
  <si>
    <t>Пелто Аднан</t>
  </si>
  <si>
    <t>Новаковић Александар</t>
  </si>
  <si>
    <t>Вукелић Давид</t>
  </si>
  <si>
    <t>Галић Оливера</t>
  </si>
  <si>
    <t>Војиновић Драган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</si>
  <si>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</si>
  <si>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</si>
  <si>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</si>
  <si>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</si>
  <si>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</si>
  <si>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</si>
  <si>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</si>
  <si>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</si>
  <si>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</si>
  <si>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</si>
  <si>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</si>
  <si>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</si>
  <si>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</si>
  <si>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</si>
  <si>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</si>
  <si>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</si>
  <si>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</si>
  <si>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</si>
  <si>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</si>
  <si>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</si>
  <si>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</si>
  <si>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</si>
  <si>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</si>
  <si>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</si>
  <si>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</si>
  <si>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</si>
  <si>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</si>
  <si>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</si>
  <si>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</si>
  <si>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</si>
  <si>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</si>
  <si>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</si>
  <si>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</si>
  <si>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</si>
  <si>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</si>
  <si>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</si>
  <si>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</si>
  <si>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</si>
  <si>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</si>
  <si>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</si>
  <si>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</si>
  <si>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</si>
  <si>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</si>
  <si>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</si>
  <si>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</si>
  <si>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</si>
  <si>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</si>
  <si>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</si>
  <si>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</si>
  <si>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</si>
  <si>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</si>
  <si>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</si>
  <si>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</si>
  <si>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</si>
  <si>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56/11</t>
  </si>
  <si>
    <t>Школска година 2017/2018</t>
  </si>
  <si>
    <t>БРОЈ БОДОВА ИЗ ПРИС. ВЈЕЖБАМА</t>
  </si>
  <si>
    <t>06.10.2017.</t>
  </si>
  <si>
    <t>2.1.</t>
  </si>
  <si>
    <t>2.2.</t>
  </si>
  <si>
    <t>?.10.2017.</t>
  </si>
  <si>
    <t>3.1.</t>
  </si>
  <si>
    <t>20.10.2017.</t>
  </si>
  <si>
    <t>27.10.2017.</t>
  </si>
  <si>
    <t>6.1.</t>
  </si>
  <si>
    <t>6.2.</t>
  </si>
  <si>
    <t>03.11.2017.</t>
  </si>
  <si>
    <t>Р,Б,</t>
  </si>
  <si>
    <t>Б,И,</t>
  </si>
  <si>
    <t>БРОЈ БОДОВА ИЗ ПРИС, ПРЕДАВАЊИМА</t>
  </si>
  <si>
    <t>10.11.2017.</t>
  </si>
  <si>
    <t>15.11.2017.</t>
  </si>
  <si>
    <t>17.11.2017.</t>
  </si>
  <si>
    <t>24.11.2017.</t>
  </si>
  <si>
    <t>12</t>
  </si>
  <si>
    <t>01.12.2017.</t>
  </si>
  <si>
    <t>14.1.</t>
  </si>
  <si>
    <t>08.12.2017.</t>
  </si>
  <si>
    <t>14.2.</t>
  </si>
  <si>
    <t>29.12.2017.</t>
  </si>
  <si>
    <t>15</t>
  </si>
  <si>
    <t>12.01.2018.</t>
  </si>
  <si>
    <t>04.10.2017.</t>
  </si>
  <si>
    <t>11.10.2017.</t>
  </si>
  <si>
    <t>18.10.2017.</t>
  </si>
  <si>
    <t>25.10.2017.</t>
  </si>
  <si>
    <t>01.11.2017.</t>
  </si>
  <si>
    <t>08.11.2017.</t>
  </si>
  <si>
    <t>22.11.2017.</t>
  </si>
  <si>
    <t>29.11.2017.</t>
  </si>
  <si>
    <t>06.12.2017.</t>
  </si>
  <si>
    <t>27.12.2017.</t>
  </si>
  <si>
    <t>10.01.2018.</t>
  </si>
  <si>
    <t>13.10.2017.</t>
  </si>
  <si>
    <t>-</t>
  </si>
  <si>
    <t>mail адреса генерације  2017/2018</t>
  </si>
  <si>
    <t>ime.prezime@aggf.unibl.org</t>
  </si>
  <si>
    <r>
      <t xml:space="preserve">Датум добијања поставке гр. рада </t>
    </r>
    <r>
      <rPr>
        <sz val="11"/>
        <color rgb="FFFF0000"/>
        <rFont val="Times New Roman"/>
        <family val="1"/>
      </rPr>
      <t>06.11.2017</t>
    </r>
  </si>
  <si>
    <r>
      <t xml:space="preserve">Термин предаје гр. рада </t>
    </r>
    <r>
      <rPr>
        <sz val="11"/>
        <color rgb="FFFF0000"/>
        <rFont val="Times New Roman"/>
        <family val="1"/>
      </rPr>
      <t>29.12.2017 и 17.01.2018</t>
    </r>
  </si>
  <si>
    <t>17.01.2018.</t>
  </si>
  <si>
    <t>18.01.2018.</t>
  </si>
  <si>
    <t>18.01.2017.</t>
  </si>
  <si>
    <t>24.01.2018.</t>
  </si>
  <si>
    <t>нема право</t>
  </si>
  <si>
    <t>I</t>
  </si>
  <si>
    <t>АКТИВНОСТ НА ЧАСОВИМА  (датуми добијања ''+'') (предавања и вјежбе)</t>
  </si>
  <si>
    <t>група</t>
  </si>
  <si>
    <t>II</t>
  </si>
  <si>
    <t>III</t>
  </si>
  <si>
    <t>IV</t>
  </si>
  <si>
    <t>V</t>
  </si>
  <si>
    <t>VI</t>
  </si>
  <si>
    <t>VII</t>
  </si>
  <si>
    <t>IX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</si>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</sst>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i/>
      <sz val="12"/>
      <color theme="1" tint="0.249977111117893"/>
      <name val="Times New Roman"/>
      <family val="1"/>
    </font>
    <font>
      <i/>
      <sz val="12"/>
      <name val="Times New Roman"/>
      <family val="1"/>
    </font>
    <font>
      <i/>
      <sz val="12"/>
      <color rgb="FF632423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-0.499984740745262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color theme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16"/>
      <color rgb="FF00B05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sz val="11"/>
      <color indexed="81"/>
      <name val="Calibri"/>
      <family val="2"/>
      <scheme val="minor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3" fillId="0" borderId="0" xfId="0" applyFont="1"/>
    <xf numFmtId="0" fontId="3" fillId="0" borderId="0" xfId="0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Border="1"/>
    <xf numFmtId="0" fontId="16" fillId="0" borderId="0" xfId="1" applyFont="1" applyBorder="1" applyAlignment="1" applyProtection="1"/>
    <xf numFmtId="0" fontId="15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Border="1" applyAlignment="1" applyProtection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17" fillId="2" borderId="23" xfId="0" applyFont="1" applyFill="1" applyBorder="1"/>
    <xf numFmtId="0" fontId="3" fillId="2" borderId="24" xfId="0" applyFont="1" applyFill="1" applyBorder="1"/>
    <xf numFmtId="0" fontId="3" fillId="2" borderId="12" xfId="0" applyFont="1" applyFill="1" applyBorder="1"/>
    <xf numFmtId="0" fontId="3" fillId="2" borderId="25" xfId="0" applyFont="1" applyFill="1" applyBorder="1"/>
    <xf numFmtId="0" fontId="3" fillId="2" borderId="5" xfId="0" applyFont="1" applyFill="1" applyBorder="1"/>
    <xf numFmtId="0" fontId="20" fillId="0" borderId="0" xfId="0" applyFont="1" applyAlignment="1"/>
    <xf numFmtId="49" fontId="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14" fillId="0" borderId="35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4" fontId="21" fillId="4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19" fillId="0" borderId="3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4" fontId="21" fillId="4" borderId="33" xfId="0" applyNumberFormat="1" applyFont="1" applyFill="1" applyBorder="1" applyAlignment="1">
      <alignment horizontal="center" vertical="center"/>
    </xf>
    <xf numFmtId="14" fontId="21" fillId="4" borderId="34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4" fontId="35" fillId="0" borderId="9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14" fontId="35" fillId="0" borderId="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4" fontId="35" fillId="0" borderId="4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4" fontId="35" fillId="0" borderId="43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99FF66"/>
      <color rgb="FFFFFF99"/>
      <color rgb="FFFFFFCC"/>
      <color rgb="FFFF1800"/>
      <color rgb="FF2380CD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me.prezime@aggf.unibl.org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7"/>
  <sheetViews>
    <sheetView zoomScale="60" zoomScaleNormal="60" workbookViewId="0">
      <selection activeCell="AD35" sqref="AD35"/>
    </sheetView>
  </sheetViews>
  <sheetFormatPr defaultRowHeight="15.75" x14ac:dyDescent="0.25"/>
  <cols>
    <col min="1" max="1" width="8.7109375" style="76" customWidth="1"/>
    <col min="2" max="2" width="30.7109375" style="21" customWidth="1"/>
    <col min="3" max="3" width="8.7109375" style="20" customWidth="1"/>
    <col min="4" max="23" width="10.7109375" style="21" customWidth="1"/>
    <col min="24" max="25" width="15.7109375" style="21" customWidth="1"/>
    <col min="26" max="26" width="25.7109375" style="21" customWidth="1"/>
    <col min="27" max="16384" width="9.140625" style="21"/>
  </cols>
  <sheetData>
    <row r="1" spans="1:26" x14ac:dyDescent="0.25">
      <c r="A1" s="151" t="s">
        <v>0</v>
      </c>
      <c r="B1" s="151"/>
    </row>
    <row r="2" spans="1:26" x14ac:dyDescent="0.25">
      <c r="A2" s="75" t="s">
        <v>17</v>
      </c>
      <c r="B2" s="30"/>
    </row>
    <row r="3" spans="1:26" x14ac:dyDescent="0.25">
      <c r="A3" s="75" t="s">
        <v>1</v>
      </c>
      <c r="B3" s="30"/>
    </row>
    <row r="4" spans="1:26" ht="30" customHeight="1" x14ac:dyDescent="0.25">
      <c r="C4" s="150" t="s">
        <v>23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26" x14ac:dyDescent="0.25">
      <c r="A5" s="75" t="s">
        <v>22</v>
      </c>
      <c r="B5" s="30"/>
    </row>
    <row r="6" spans="1:26" x14ac:dyDescent="0.25">
      <c r="A6" s="151" t="s">
        <v>144</v>
      </c>
      <c r="B6" s="151"/>
    </row>
    <row r="7" spans="1:26" ht="16.5" thickBot="1" x14ac:dyDescent="0.3"/>
    <row r="8" spans="1:26" ht="16.5" thickBot="1" x14ac:dyDescent="0.3">
      <c r="D8" s="152" t="s">
        <v>8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6" x14ac:dyDescent="0.25">
      <c r="A9" s="157" t="s">
        <v>156</v>
      </c>
      <c r="B9" s="159" t="s">
        <v>3</v>
      </c>
      <c r="C9" s="161" t="s">
        <v>157</v>
      </c>
      <c r="D9" s="26">
        <v>1</v>
      </c>
      <c r="E9" s="84" t="s">
        <v>147</v>
      </c>
      <c r="F9" s="84" t="s">
        <v>148</v>
      </c>
      <c r="G9" s="51" t="s">
        <v>150</v>
      </c>
      <c r="H9" s="24" t="s">
        <v>150</v>
      </c>
      <c r="I9" s="24">
        <v>4</v>
      </c>
      <c r="J9" s="24">
        <v>5</v>
      </c>
      <c r="K9" s="51" t="s">
        <v>153</v>
      </c>
      <c r="L9" s="51" t="s">
        <v>154</v>
      </c>
      <c r="M9" s="51">
        <v>7</v>
      </c>
      <c r="N9" s="51">
        <v>8</v>
      </c>
      <c r="O9" s="24">
        <v>9</v>
      </c>
      <c r="P9" s="24">
        <v>10</v>
      </c>
      <c r="Q9" s="24">
        <v>11</v>
      </c>
      <c r="R9" s="51" t="s">
        <v>163</v>
      </c>
      <c r="S9" s="51" t="s">
        <v>31</v>
      </c>
      <c r="T9" s="51" t="s">
        <v>165</v>
      </c>
      <c r="U9" s="51" t="s">
        <v>167</v>
      </c>
      <c r="V9" s="51" t="s">
        <v>169</v>
      </c>
      <c r="W9" s="34">
        <v>16</v>
      </c>
      <c r="X9" s="163" t="s">
        <v>6</v>
      </c>
      <c r="Y9" s="165" t="s">
        <v>7</v>
      </c>
      <c r="Z9" s="155" t="s">
        <v>158</v>
      </c>
    </row>
    <row r="10" spans="1:26" ht="16.5" thickBot="1" x14ac:dyDescent="0.3">
      <c r="A10" s="158"/>
      <c r="B10" s="160"/>
      <c r="C10" s="162"/>
      <c r="D10" s="115" t="s">
        <v>146</v>
      </c>
      <c r="E10" s="116" t="s">
        <v>146</v>
      </c>
      <c r="F10" s="108" t="s">
        <v>182</v>
      </c>
      <c r="G10" s="108" t="s">
        <v>149</v>
      </c>
      <c r="H10" s="108" t="s">
        <v>151</v>
      </c>
      <c r="I10" s="108" t="s">
        <v>151</v>
      </c>
      <c r="J10" s="108" t="s">
        <v>152</v>
      </c>
      <c r="K10" s="108" t="s">
        <v>152</v>
      </c>
      <c r="L10" s="108" t="s">
        <v>155</v>
      </c>
      <c r="M10" s="108" t="s">
        <v>155</v>
      </c>
      <c r="N10" s="108" t="s">
        <v>159</v>
      </c>
      <c r="O10" s="108" t="s">
        <v>160</v>
      </c>
      <c r="P10" s="108" t="s">
        <v>161</v>
      </c>
      <c r="Q10" s="108" t="s">
        <v>162</v>
      </c>
      <c r="R10" s="108" t="s">
        <v>164</v>
      </c>
      <c r="S10" s="108" t="s">
        <v>166</v>
      </c>
      <c r="T10" s="108">
        <v>43077</v>
      </c>
      <c r="U10" s="108" t="s">
        <v>168</v>
      </c>
      <c r="V10" s="108" t="s">
        <v>168</v>
      </c>
      <c r="W10" s="108" t="s">
        <v>170</v>
      </c>
      <c r="X10" s="164"/>
      <c r="Y10" s="166"/>
      <c r="Z10" s="156"/>
    </row>
    <row r="11" spans="1:26" x14ac:dyDescent="0.25">
      <c r="A11" s="77">
        <v>1</v>
      </c>
      <c r="B11" s="72" t="s">
        <v>32</v>
      </c>
      <c r="C11" s="67" t="s">
        <v>104</v>
      </c>
      <c r="D11" s="71">
        <v>1</v>
      </c>
      <c r="E11" s="117">
        <v>0.5</v>
      </c>
      <c r="F11" s="117">
        <v>0.5</v>
      </c>
      <c r="G11" s="117">
        <v>0.5</v>
      </c>
      <c r="H11" s="117">
        <v>0.5</v>
      </c>
      <c r="I11" s="55">
        <v>1</v>
      </c>
      <c r="J11" s="83">
        <v>1</v>
      </c>
      <c r="K11" s="97">
        <v>0.5</v>
      </c>
      <c r="L11" s="97">
        <v>0.5</v>
      </c>
      <c r="M11" s="83">
        <v>1</v>
      </c>
      <c r="N11" s="83">
        <v>1</v>
      </c>
      <c r="O11" s="83">
        <v>1</v>
      </c>
      <c r="P11" s="83">
        <v>1</v>
      </c>
      <c r="Q11" s="83">
        <v>1</v>
      </c>
      <c r="R11" s="83">
        <v>1</v>
      </c>
      <c r="S11" s="83">
        <v>1</v>
      </c>
      <c r="T11" s="83">
        <v>1</v>
      </c>
      <c r="U11" s="83">
        <v>1</v>
      </c>
      <c r="V11" s="83">
        <v>1</v>
      </c>
      <c r="W11" s="83">
        <v>1</v>
      </c>
      <c r="X11" s="53">
        <f>+SUM(D11:W11)</f>
        <v>17</v>
      </c>
      <c r="Y11" s="146">
        <f>16-X11</f>
        <v>-1</v>
      </c>
      <c r="Z11" s="109">
        <f>IF(Y11&lt;=1,2,IF(Y11&lt;=2,1.5,IF(Y11&lt;=3,1,IF(Y11&lt;=4,0.5,IF(Y11&lt;=6,0,"нема право")))))</f>
        <v>2</v>
      </c>
    </row>
    <row r="12" spans="1:26" x14ac:dyDescent="0.25">
      <c r="A12" s="78">
        <f>A11+1</f>
        <v>2</v>
      </c>
      <c r="B12" s="73" t="s">
        <v>33</v>
      </c>
      <c r="C12" s="68" t="s">
        <v>105</v>
      </c>
      <c r="D12" s="64">
        <v>1</v>
      </c>
      <c r="E12" s="84">
        <v>0.5</v>
      </c>
      <c r="F12" s="84">
        <v>0.5</v>
      </c>
      <c r="G12" s="84">
        <v>0.5</v>
      </c>
      <c r="H12" s="84">
        <v>0.5</v>
      </c>
      <c r="I12" s="56">
        <v>1</v>
      </c>
      <c r="J12" s="84">
        <v>1</v>
      </c>
      <c r="K12" s="24">
        <v>0.5</v>
      </c>
      <c r="L12" s="24">
        <v>0.5</v>
      </c>
      <c r="M12" s="84">
        <v>1</v>
      </c>
      <c r="N12" s="84">
        <v>1</v>
      </c>
      <c r="O12" s="84">
        <v>1</v>
      </c>
      <c r="P12" s="84">
        <v>1</v>
      </c>
      <c r="Q12" s="84">
        <v>1</v>
      </c>
      <c r="R12" s="84">
        <v>1</v>
      </c>
      <c r="S12" s="84">
        <v>1</v>
      </c>
      <c r="T12" s="84">
        <v>1</v>
      </c>
      <c r="U12" s="84">
        <v>1</v>
      </c>
      <c r="V12" s="84">
        <v>1</v>
      </c>
      <c r="W12" s="84">
        <v>1</v>
      </c>
      <c r="X12" s="54">
        <f t="shared" ref="X12:X46" si="0">+SUM(D12:W12)</f>
        <v>17</v>
      </c>
      <c r="Y12" s="147">
        <f t="shared" ref="Y12:Y67" si="1">16-X12</f>
        <v>-1</v>
      </c>
      <c r="Z12" s="29">
        <f>IF(Y12&lt;=1,2,IF(Y12&lt;=2,1.5,IF(Y12&lt;=3,1,IF(Y12&lt;=4,0.5,IF(Y12&lt;=6,0,"нема право")))))</f>
        <v>2</v>
      </c>
    </row>
    <row r="13" spans="1:26" x14ac:dyDescent="0.25">
      <c r="A13" s="78">
        <f t="shared" ref="A13:A67" si="2">A12+1</f>
        <v>3</v>
      </c>
      <c r="B13" s="73" t="s">
        <v>34</v>
      </c>
      <c r="C13" s="68" t="s">
        <v>106</v>
      </c>
      <c r="D13" s="64">
        <v>0</v>
      </c>
      <c r="E13" s="56">
        <v>0</v>
      </c>
      <c r="F13" s="84">
        <v>0.5</v>
      </c>
      <c r="G13" s="84">
        <v>0.5</v>
      </c>
      <c r="H13" s="84">
        <v>0.5</v>
      </c>
      <c r="I13" s="84">
        <v>1</v>
      </c>
      <c r="J13" s="84">
        <v>1</v>
      </c>
      <c r="K13" s="24">
        <v>0.5</v>
      </c>
      <c r="L13" s="24">
        <v>0.5</v>
      </c>
      <c r="M13" s="84">
        <v>1</v>
      </c>
      <c r="N13" s="84">
        <v>1</v>
      </c>
      <c r="O13" s="84">
        <v>1</v>
      </c>
      <c r="P13" s="84">
        <v>1</v>
      </c>
      <c r="Q13" s="84">
        <v>1</v>
      </c>
      <c r="R13" s="84">
        <v>1</v>
      </c>
      <c r="S13" s="84">
        <v>1</v>
      </c>
      <c r="T13" s="84">
        <v>1</v>
      </c>
      <c r="U13" s="84">
        <v>1</v>
      </c>
      <c r="V13" s="84">
        <v>1</v>
      </c>
      <c r="W13" s="84">
        <v>1</v>
      </c>
      <c r="X13" s="54">
        <f t="shared" si="0"/>
        <v>15.5</v>
      </c>
      <c r="Y13" s="147">
        <f t="shared" si="1"/>
        <v>0.5</v>
      </c>
      <c r="Z13" s="29">
        <f t="shared" ref="Z13:Z53" si="3">IF(Y13&lt;=1,2,IF(Y13&lt;=2,1.5,IF(Y13&lt;=3,1,IF(Y13&lt;=4,0.5,IF(Y13&lt;=6,0,"нема право")))))</f>
        <v>2</v>
      </c>
    </row>
    <row r="14" spans="1:26" x14ac:dyDescent="0.25">
      <c r="A14" s="78">
        <f t="shared" si="2"/>
        <v>4</v>
      </c>
      <c r="B14" s="73" t="s">
        <v>35</v>
      </c>
      <c r="C14" s="68" t="s">
        <v>107</v>
      </c>
      <c r="D14" s="64">
        <v>1</v>
      </c>
      <c r="E14" s="84">
        <v>0.5</v>
      </c>
      <c r="F14" s="84">
        <v>0.5</v>
      </c>
      <c r="G14" s="84">
        <v>0.5</v>
      </c>
      <c r="H14" s="84">
        <v>0.5</v>
      </c>
      <c r="I14" s="84">
        <v>1</v>
      </c>
      <c r="J14" s="84">
        <v>1</v>
      </c>
      <c r="K14" s="24">
        <v>0.5</v>
      </c>
      <c r="L14" s="24">
        <v>0.5</v>
      </c>
      <c r="M14" s="84">
        <v>1</v>
      </c>
      <c r="N14" s="84">
        <v>1</v>
      </c>
      <c r="O14" s="84">
        <v>1</v>
      </c>
      <c r="P14" s="84">
        <v>1</v>
      </c>
      <c r="Q14" s="84">
        <v>1</v>
      </c>
      <c r="R14" s="84">
        <v>1</v>
      </c>
      <c r="S14" s="84">
        <v>1</v>
      </c>
      <c r="T14" s="84">
        <v>1</v>
      </c>
      <c r="U14" s="84">
        <v>1</v>
      </c>
      <c r="V14" s="84">
        <v>1</v>
      </c>
      <c r="W14" s="84">
        <v>1</v>
      </c>
      <c r="X14" s="54">
        <f t="shared" si="0"/>
        <v>17</v>
      </c>
      <c r="Y14" s="147">
        <f t="shared" si="1"/>
        <v>-1</v>
      </c>
      <c r="Z14" s="29">
        <f t="shared" si="3"/>
        <v>2</v>
      </c>
    </row>
    <row r="15" spans="1:26" x14ac:dyDescent="0.25">
      <c r="A15" s="78">
        <f t="shared" si="2"/>
        <v>5</v>
      </c>
      <c r="B15" s="73" t="s">
        <v>36</v>
      </c>
      <c r="C15" s="68" t="s">
        <v>108</v>
      </c>
      <c r="D15" s="64">
        <v>1</v>
      </c>
      <c r="E15" s="84">
        <v>0.5</v>
      </c>
      <c r="F15" s="84">
        <v>0.5</v>
      </c>
      <c r="G15" s="84">
        <v>0.5</v>
      </c>
      <c r="H15" s="84">
        <v>0.5</v>
      </c>
      <c r="I15" s="84">
        <v>1</v>
      </c>
      <c r="J15" s="84">
        <v>1</v>
      </c>
      <c r="K15" s="24">
        <v>0.5</v>
      </c>
      <c r="L15" s="24">
        <v>0.5</v>
      </c>
      <c r="M15" s="84">
        <v>1</v>
      </c>
      <c r="N15" s="84">
        <v>1</v>
      </c>
      <c r="O15" s="84">
        <v>1</v>
      </c>
      <c r="P15" s="84">
        <v>1</v>
      </c>
      <c r="Q15" s="84">
        <v>1</v>
      </c>
      <c r="R15" s="84">
        <v>1</v>
      </c>
      <c r="S15" s="84">
        <v>1</v>
      </c>
      <c r="T15" s="84">
        <v>1</v>
      </c>
      <c r="U15" s="84">
        <v>1</v>
      </c>
      <c r="V15" s="84">
        <v>1</v>
      </c>
      <c r="W15" s="84">
        <v>1</v>
      </c>
      <c r="X15" s="54">
        <f t="shared" si="0"/>
        <v>17</v>
      </c>
      <c r="Y15" s="147">
        <f t="shared" si="1"/>
        <v>-1</v>
      </c>
      <c r="Z15" s="29">
        <f t="shared" si="3"/>
        <v>2</v>
      </c>
    </row>
    <row r="16" spans="1:26" x14ac:dyDescent="0.25">
      <c r="A16" s="78">
        <f t="shared" si="2"/>
        <v>6</v>
      </c>
      <c r="B16" s="73" t="s">
        <v>37</v>
      </c>
      <c r="C16" s="68" t="s">
        <v>109</v>
      </c>
      <c r="D16" s="64">
        <v>1</v>
      </c>
      <c r="E16" s="84">
        <v>0.5</v>
      </c>
      <c r="F16" s="84">
        <v>0.5</v>
      </c>
      <c r="G16" s="84">
        <v>0.5</v>
      </c>
      <c r="H16" s="84">
        <v>0.5</v>
      </c>
      <c r="I16" s="84">
        <v>1</v>
      </c>
      <c r="J16" s="84">
        <v>1</v>
      </c>
      <c r="K16" s="24">
        <v>0.5</v>
      </c>
      <c r="L16" s="24">
        <v>0.5</v>
      </c>
      <c r="M16" s="84">
        <v>1</v>
      </c>
      <c r="N16" s="84">
        <v>1</v>
      </c>
      <c r="O16" s="84">
        <v>1</v>
      </c>
      <c r="P16" s="84">
        <v>0</v>
      </c>
      <c r="Q16" s="84">
        <v>1</v>
      </c>
      <c r="R16" s="84">
        <v>1</v>
      </c>
      <c r="S16" s="84">
        <v>1</v>
      </c>
      <c r="T16" s="84">
        <v>1</v>
      </c>
      <c r="U16" s="84">
        <v>1</v>
      </c>
      <c r="V16" s="84">
        <v>1</v>
      </c>
      <c r="W16" s="84">
        <v>1</v>
      </c>
      <c r="X16" s="54">
        <f t="shared" si="0"/>
        <v>16</v>
      </c>
      <c r="Y16" s="147">
        <f t="shared" si="1"/>
        <v>0</v>
      </c>
      <c r="Z16" s="29">
        <f t="shared" si="3"/>
        <v>2</v>
      </c>
    </row>
    <row r="17" spans="1:26" x14ac:dyDescent="0.25">
      <c r="A17" s="78">
        <f t="shared" si="2"/>
        <v>7</v>
      </c>
      <c r="B17" s="73" t="s">
        <v>38</v>
      </c>
      <c r="C17" s="68" t="s">
        <v>110</v>
      </c>
      <c r="D17" s="64">
        <v>1</v>
      </c>
      <c r="E17" s="84">
        <v>0.5</v>
      </c>
      <c r="F17" s="84">
        <v>0.5</v>
      </c>
      <c r="G17" s="84">
        <v>0.5</v>
      </c>
      <c r="H17" s="84">
        <v>0.5</v>
      </c>
      <c r="I17" s="84">
        <v>1</v>
      </c>
      <c r="J17" s="84">
        <v>1</v>
      </c>
      <c r="K17" s="24">
        <v>0.5</v>
      </c>
      <c r="L17" s="24">
        <v>0.5</v>
      </c>
      <c r="M17" s="84">
        <v>1</v>
      </c>
      <c r="N17" s="84">
        <v>1</v>
      </c>
      <c r="O17" s="84">
        <v>1</v>
      </c>
      <c r="P17" s="84">
        <v>1</v>
      </c>
      <c r="Q17" s="84">
        <v>1</v>
      </c>
      <c r="R17" s="84">
        <v>1</v>
      </c>
      <c r="S17" s="84">
        <v>1</v>
      </c>
      <c r="T17" s="84">
        <v>1</v>
      </c>
      <c r="U17" s="84">
        <v>1</v>
      </c>
      <c r="V17" s="84">
        <v>1</v>
      </c>
      <c r="W17" s="84">
        <v>1</v>
      </c>
      <c r="X17" s="54">
        <f t="shared" si="0"/>
        <v>17</v>
      </c>
      <c r="Y17" s="147">
        <f t="shared" si="1"/>
        <v>-1</v>
      </c>
      <c r="Z17" s="29">
        <f t="shared" si="3"/>
        <v>2</v>
      </c>
    </row>
    <row r="18" spans="1:26" x14ac:dyDescent="0.25">
      <c r="A18" s="78">
        <f t="shared" si="2"/>
        <v>8</v>
      </c>
      <c r="B18" s="73" t="s">
        <v>39</v>
      </c>
      <c r="C18" s="68" t="s">
        <v>111</v>
      </c>
      <c r="D18" s="64">
        <v>1</v>
      </c>
      <c r="E18" s="84">
        <v>0.5</v>
      </c>
      <c r="F18" s="84">
        <v>0.5</v>
      </c>
      <c r="G18" s="84">
        <v>0.5</v>
      </c>
      <c r="H18" s="84">
        <v>0.5</v>
      </c>
      <c r="I18" s="84">
        <v>1</v>
      </c>
      <c r="J18" s="84">
        <v>1</v>
      </c>
      <c r="K18" s="24">
        <v>0.5</v>
      </c>
      <c r="L18" s="24">
        <v>0.5</v>
      </c>
      <c r="M18" s="84">
        <v>1</v>
      </c>
      <c r="N18" s="84">
        <v>1</v>
      </c>
      <c r="O18" s="84">
        <v>1</v>
      </c>
      <c r="P18" s="84">
        <v>1</v>
      </c>
      <c r="Q18" s="84">
        <v>1</v>
      </c>
      <c r="R18" s="84">
        <v>1</v>
      </c>
      <c r="S18" s="84">
        <v>1</v>
      </c>
      <c r="T18" s="84">
        <v>1</v>
      </c>
      <c r="U18" s="84">
        <v>1</v>
      </c>
      <c r="V18" s="84">
        <v>1</v>
      </c>
      <c r="W18" s="84">
        <v>1</v>
      </c>
      <c r="X18" s="54">
        <f t="shared" si="0"/>
        <v>17</v>
      </c>
      <c r="Y18" s="147">
        <f t="shared" si="1"/>
        <v>-1</v>
      </c>
      <c r="Z18" s="29">
        <f t="shared" si="3"/>
        <v>2</v>
      </c>
    </row>
    <row r="19" spans="1:26" x14ac:dyDescent="0.25">
      <c r="A19" s="78">
        <f t="shared" si="2"/>
        <v>9</v>
      </c>
      <c r="B19" s="73" t="s">
        <v>40</v>
      </c>
      <c r="C19" s="68" t="s">
        <v>112</v>
      </c>
      <c r="D19" s="64">
        <v>1</v>
      </c>
      <c r="E19" s="84">
        <v>0.5</v>
      </c>
      <c r="F19" s="84">
        <v>0.5</v>
      </c>
      <c r="G19" s="84">
        <v>0.5</v>
      </c>
      <c r="H19" s="84">
        <v>0.5</v>
      </c>
      <c r="I19" s="84">
        <v>1</v>
      </c>
      <c r="J19" s="84">
        <v>1</v>
      </c>
      <c r="K19" s="24">
        <v>0.5</v>
      </c>
      <c r="L19" s="24">
        <v>0.5</v>
      </c>
      <c r="M19" s="84">
        <v>1</v>
      </c>
      <c r="N19" s="84">
        <v>1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  <c r="T19" s="84">
        <v>1</v>
      </c>
      <c r="U19" s="84">
        <v>1</v>
      </c>
      <c r="V19" s="84">
        <v>1</v>
      </c>
      <c r="W19" s="84">
        <v>1</v>
      </c>
      <c r="X19" s="54">
        <f t="shared" si="0"/>
        <v>17</v>
      </c>
      <c r="Y19" s="147">
        <f t="shared" si="1"/>
        <v>-1</v>
      </c>
      <c r="Z19" s="29">
        <f t="shared" si="3"/>
        <v>2</v>
      </c>
    </row>
    <row r="20" spans="1:26" x14ac:dyDescent="0.25">
      <c r="A20" s="78">
        <f t="shared" si="2"/>
        <v>10</v>
      </c>
      <c r="B20" s="73" t="s">
        <v>41</v>
      </c>
      <c r="C20" s="68" t="s">
        <v>113</v>
      </c>
      <c r="D20" s="64">
        <v>1</v>
      </c>
      <c r="E20" s="84">
        <v>0.5</v>
      </c>
      <c r="F20" s="84">
        <v>0.5</v>
      </c>
      <c r="G20" s="84">
        <v>0.5</v>
      </c>
      <c r="H20" s="84">
        <v>0.5</v>
      </c>
      <c r="I20" s="84">
        <v>1</v>
      </c>
      <c r="J20" s="84">
        <v>1</v>
      </c>
      <c r="K20" s="24">
        <v>0.5</v>
      </c>
      <c r="L20" s="24">
        <v>0.5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>
        <v>1</v>
      </c>
      <c r="U20" s="84">
        <v>1</v>
      </c>
      <c r="V20" s="84">
        <v>1</v>
      </c>
      <c r="W20" s="84">
        <v>1</v>
      </c>
      <c r="X20" s="54">
        <f t="shared" si="0"/>
        <v>17</v>
      </c>
      <c r="Y20" s="147">
        <f t="shared" si="1"/>
        <v>-1</v>
      </c>
      <c r="Z20" s="29">
        <f t="shared" si="3"/>
        <v>2</v>
      </c>
    </row>
    <row r="21" spans="1:26" x14ac:dyDescent="0.25">
      <c r="A21" s="78">
        <f t="shared" si="2"/>
        <v>11</v>
      </c>
      <c r="B21" s="73" t="s">
        <v>42</v>
      </c>
      <c r="C21" s="68" t="s">
        <v>114</v>
      </c>
      <c r="D21" s="64">
        <v>1</v>
      </c>
      <c r="E21" s="84">
        <v>0.5</v>
      </c>
      <c r="F21" s="84">
        <v>0.5</v>
      </c>
      <c r="G21" s="84">
        <v>0.5</v>
      </c>
      <c r="H21" s="84">
        <v>0.5</v>
      </c>
      <c r="I21" s="84">
        <v>1</v>
      </c>
      <c r="J21" s="84">
        <v>1</v>
      </c>
      <c r="K21" s="24">
        <v>0.5</v>
      </c>
      <c r="L21" s="24">
        <v>0.5</v>
      </c>
      <c r="M21" s="84">
        <v>1</v>
      </c>
      <c r="N21" s="84">
        <v>1</v>
      </c>
      <c r="O21" s="84">
        <v>1</v>
      </c>
      <c r="P21" s="84">
        <v>1</v>
      </c>
      <c r="Q21" s="84">
        <v>1</v>
      </c>
      <c r="R21" s="84">
        <v>1</v>
      </c>
      <c r="S21" s="84">
        <v>1</v>
      </c>
      <c r="T21" s="84">
        <v>1</v>
      </c>
      <c r="U21" s="84">
        <v>1</v>
      </c>
      <c r="V21" s="84">
        <v>1</v>
      </c>
      <c r="W21" s="84">
        <v>1</v>
      </c>
      <c r="X21" s="54">
        <f t="shared" si="0"/>
        <v>17</v>
      </c>
      <c r="Y21" s="147">
        <f t="shared" si="1"/>
        <v>-1</v>
      </c>
      <c r="Z21" s="29">
        <f t="shared" si="3"/>
        <v>2</v>
      </c>
    </row>
    <row r="22" spans="1:26" x14ac:dyDescent="0.25">
      <c r="A22" s="78">
        <f t="shared" si="2"/>
        <v>12</v>
      </c>
      <c r="B22" s="73" t="s">
        <v>43</v>
      </c>
      <c r="C22" s="68" t="s">
        <v>89</v>
      </c>
      <c r="D22" s="64">
        <v>1</v>
      </c>
      <c r="E22" s="84">
        <v>0.5</v>
      </c>
      <c r="F22" s="84">
        <v>0.5</v>
      </c>
      <c r="G22" s="84">
        <v>0.5</v>
      </c>
      <c r="H22" s="84">
        <v>0.5</v>
      </c>
      <c r="I22" s="84">
        <v>1</v>
      </c>
      <c r="J22" s="84">
        <v>1</v>
      </c>
      <c r="K22" s="24">
        <v>0.5</v>
      </c>
      <c r="L22" s="24">
        <v>0.5</v>
      </c>
      <c r="M22" s="84">
        <v>1</v>
      </c>
      <c r="N22" s="84">
        <v>1</v>
      </c>
      <c r="O22" s="84">
        <v>1</v>
      </c>
      <c r="P22" s="84">
        <v>1</v>
      </c>
      <c r="Q22" s="84">
        <v>1</v>
      </c>
      <c r="R22" s="84">
        <v>1</v>
      </c>
      <c r="S22" s="84">
        <v>1</v>
      </c>
      <c r="T22" s="84">
        <v>1</v>
      </c>
      <c r="U22" s="84">
        <v>1</v>
      </c>
      <c r="V22" s="84">
        <v>1</v>
      </c>
      <c r="W22" s="84">
        <v>1</v>
      </c>
      <c r="X22" s="54">
        <f t="shared" si="0"/>
        <v>17</v>
      </c>
      <c r="Y22" s="147">
        <f t="shared" si="1"/>
        <v>-1</v>
      </c>
      <c r="Z22" s="29">
        <f t="shared" si="3"/>
        <v>2</v>
      </c>
    </row>
    <row r="23" spans="1:26" x14ac:dyDescent="0.25">
      <c r="A23" s="78">
        <f t="shared" si="2"/>
        <v>13</v>
      </c>
      <c r="B23" s="73" t="s">
        <v>44</v>
      </c>
      <c r="C23" s="68" t="s">
        <v>90</v>
      </c>
      <c r="D23" s="64">
        <v>1</v>
      </c>
      <c r="E23" s="84">
        <v>0.5</v>
      </c>
      <c r="F23" s="84">
        <v>0.5</v>
      </c>
      <c r="G23" s="84">
        <v>0.5</v>
      </c>
      <c r="H23" s="84">
        <v>0.5</v>
      </c>
      <c r="I23" s="84">
        <v>1</v>
      </c>
      <c r="J23" s="84">
        <v>1</v>
      </c>
      <c r="K23" s="24">
        <v>0.5</v>
      </c>
      <c r="L23" s="24">
        <v>0.5</v>
      </c>
      <c r="M23" s="84">
        <v>1</v>
      </c>
      <c r="N23" s="84">
        <v>1</v>
      </c>
      <c r="O23" s="84">
        <v>1</v>
      </c>
      <c r="P23" s="84">
        <v>1</v>
      </c>
      <c r="Q23" s="84">
        <v>1</v>
      </c>
      <c r="R23" s="84">
        <v>1</v>
      </c>
      <c r="S23" s="84">
        <v>1</v>
      </c>
      <c r="T23" s="84">
        <v>1</v>
      </c>
      <c r="U23" s="84">
        <v>1</v>
      </c>
      <c r="V23" s="84">
        <v>1</v>
      </c>
      <c r="W23" s="84">
        <v>1</v>
      </c>
      <c r="X23" s="54">
        <f t="shared" si="0"/>
        <v>17</v>
      </c>
      <c r="Y23" s="147">
        <f t="shared" si="1"/>
        <v>-1</v>
      </c>
      <c r="Z23" s="29">
        <f t="shared" si="3"/>
        <v>2</v>
      </c>
    </row>
    <row r="24" spans="1:26" x14ac:dyDescent="0.25">
      <c r="A24" s="78">
        <f t="shared" si="2"/>
        <v>14</v>
      </c>
      <c r="B24" s="73" t="s">
        <v>45</v>
      </c>
      <c r="C24" s="68" t="s">
        <v>91</v>
      </c>
      <c r="D24" s="64">
        <v>1</v>
      </c>
      <c r="E24" s="84">
        <v>0.5</v>
      </c>
      <c r="F24" s="84">
        <v>0.5</v>
      </c>
      <c r="G24" s="84">
        <v>0.5</v>
      </c>
      <c r="H24" s="84">
        <v>0.5</v>
      </c>
      <c r="I24" s="84">
        <v>1</v>
      </c>
      <c r="J24" s="84">
        <v>1</v>
      </c>
      <c r="K24" s="24">
        <v>0.5</v>
      </c>
      <c r="L24" s="24">
        <v>0.5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>
        <v>1</v>
      </c>
      <c r="S24" s="84">
        <v>1</v>
      </c>
      <c r="T24" s="84">
        <v>1</v>
      </c>
      <c r="U24" s="84">
        <v>1</v>
      </c>
      <c r="V24" s="84">
        <v>1</v>
      </c>
      <c r="W24" s="84">
        <v>1</v>
      </c>
      <c r="X24" s="54">
        <f t="shared" si="0"/>
        <v>17</v>
      </c>
      <c r="Y24" s="147">
        <f t="shared" si="1"/>
        <v>-1</v>
      </c>
      <c r="Z24" s="29">
        <f t="shared" si="3"/>
        <v>2</v>
      </c>
    </row>
    <row r="25" spans="1:26" x14ac:dyDescent="0.25">
      <c r="A25" s="78">
        <f t="shared" si="2"/>
        <v>15</v>
      </c>
      <c r="B25" s="73" t="s">
        <v>46</v>
      </c>
      <c r="C25" s="68" t="s">
        <v>92</v>
      </c>
      <c r="D25" s="64">
        <v>1</v>
      </c>
      <c r="E25" s="84">
        <v>0.5</v>
      </c>
      <c r="F25" s="84">
        <v>0.5</v>
      </c>
      <c r="G25" s="84">
        <v>0.5</v>
      </c>
      <c r="H25" s="84">
        <v>0.5</v>
      </c>
      <c r="I25" s="84">
        <v>1</v>
      </c>
      <c r="J25" s="84">
        <v>1</v>
      </c>
      <c r="K25" s="24">
        <v>0.5</v>
      </c>
      <c r="L25" s="24">
        <v>0.5</v>
      </c>
      <c r="M25" s="84">
        <v>1</v>
      </c>
      <c r="N25" s="84">
        <v>1</v>
      </c>
      <c r="O25" s="84">
        <v>1</v>
      </c>
      <c r="P25" s="84">
        <v>1</v>
      </c>
      <c r="Q25" s="84">
        <v>1</v>
      </c>
      <c r="R25" s="84">
        <v>1</v>
      </c>
      <c r="S25" s="84">
        <v>1</v>
      </c>
      <c r="T25" s="84">
        <v>1</v>
      </c>
      <c r="U25" s="84">
        <v>1</v>
      </c>
      <c r="V25" s="84">
        <v>1</v>
      </c>
      <c r="W25" s="84">
        <v>1</v>
      </c>
      <c r="X25" s="54">
        <f t="shared" si="0"/>
        <v>17</v>
      </c>
      <c r="Y25" s="147">
        <f t="shared" si="1"/>
        <v>-1</v>
      </c>
      <c r="Z25" s="29">
        <f t="shared" si="3"/>
        <v>2</v>
      </c>
    </row>
    <row r="26" spans="1:26" x14ac:dyDescent="0.25">
      <c r="A26" s="78">
        <f t="shared" si="2"/>
        <v>16</v>
      </c>
      <c r="B26" s="73" t="s">
        <v>47</v>
      </c>
      <c r="C26" s="68" t="s">
        <v>93</v>
      </c>
      <c r="D26" s="64">
        <v>1</v>
      </c>
      <c r="E26" s="84">
        <v>0.5</v>
      </c>
      <c r="F26" s="84">
        <v>0.5</v>
      </c>
      <c r="G26" s="84">
        <v>0.5</v>
      </c>
      <c r="H26" s="84">
        <v>0.5</v>
      </c>
      <c r="I26" s="84">
        <v>1</v>
      </c>
      <c r="J26" s="84">
        <v>1</v>
      </c>
      <c r="K26" s="24">
        <v>0.5</v>
      </c>
      <c r="L26" s="24">
        <v>0.5</v>
      </c>
      <c r="M26" s="84">
        <v>1</v>
      </c>
      <c r="N26" s="84">
        <v>1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54">
        <f t="shared" si="0"/>
        <v>9</v>
      </c>
      <c r="Y26" s="147">
        <f t="shared" si="1"/>
        <v>7</v>
      </c>
      <c r="Z26" s="29" t="str">
        <f t="shared" si="3"/>
        <v>нема право</v>
      </c>
    </row>
    <row r="27" spans="1:26" x14ac:dyDescent="0.25">
      <c r="A27" s="78">
        <f t="shared" si="2"/>
        <v>17</v>
      </c>
      <c r="B27" s="73" t="s">
        <v>48</v>
      </c>
      <c r="C27" s="68" t="s">
        <v>94</v>
      </c>
      <c r="D27" s="64">
        <v>1</v>
      </c>
      <c r="E27" s="84">
        <v>0.5</v>
      </c>
      <c r="F27" s="84">
        <v>0.5</v>
      </c>
      <c r="G27" s="84">
        <v>0.5</v>
      </c>
      <c r="H27" s="84">
        <v>0.5</v>
      </c>
      <c r="I27" s="84">
        <v>1</v>
      </c>
      <c r="J27" s="84">
        <v>1</v>
      </c>
      <c r="K27" s="24">
        <v>0.5</v>
      </c>
      <c r="L27" s="24">
        <v>0.5</v>
      </c>
      <c r="M27" s="84">
        <v>1</v>
      </c>
      <c r="N27" s="84">
        <v>1</v>
      </c>
      <c r="O27" s="84">
        <v>1</v>
      </c>
      <c r="P27" s="84">
        <v>1</v>
      </c>
      <c r="Q27" s="84">
        <v>1</v>
      </c>
      <c r="R27" s="84">
        <v>1</v>
      </c>
      <c r="S27" s="84">
        <v>1</v>
      </c>
      <c r="T27" s="84">
        <v>1</v>
      </c>
      <c r="U27" s="84">
        <v>1</v>
      </c>
      <c r="V27" s="84">
        <v>1</v>
      </c>
      <c r="W27" s="84">
        <v>1</v>
      </c>
      <c r="X27" s="54">
        <f t="shared" si="0"/>
        <v>17</v>
      </c>
      <c r="Y27" s="147">
        <f t="shared" si="1"/>
        <v>-1</v>
      </c>
      <c r="Z27" s="29">
        <f t="shared" si="3"/>
        <v>2</v>
      </c>
    </row>
    <row r="28" spans="1:26" x14ac:dyDescent="0.25">
      <c r="A28" s="78">
        <f t="shared" si="2"/>
        <v>18</v>
      </c>
      <c r="B28" s="73" t="s">
        <v>49</v>
      </c>
      <c r="C28" s="68" t="s">
        <v>95</v>
      </c>
      <c r="D28" s="64">
        <v>1</v>
      </c>
      <c r="E28" s="84">
        <v>0.5</v>
      </c>
      <c r="F28" s="84">
        <v>0.5</v>
      </c>
      <c r="G28" s="84">
        <v>0.5</v>
      </c>
      <c r="H28" s="84">
        <v>0.5</v>
      </c>
      <c r="I28" s="84">
        <v>1</v>
      </c>
      <c r="J28" s="84">
        <v>1</v>
      </c>
      <c r="K28" s="24">
        <v>0.5</v>
      </c>
      <c r="L28" s="24">
        <v>0.5</v>
      </c>
      <c r="M28" s="84">
        <v>1</v>
      </c>
      <c r="N28" s="84">
        <v>1</v>
      </c>
      <c r="O28" s="84">
        <v>1</v>
      </c>
      <c r="P28" s="84">
        <v>1</v>
      </c>
      <c r="Q28" s="84">
        <v>1</v>
      </c>
      <c r="R28" s="84">
        <v>1</v>
      </c>
      <c r="S28" s="84">
        <v>1</v>
      </c>
      <c r="T28" s="84">
        <v>1</v>
      </c>
      <c r="U28" s="84">
        <v>1</v>
      </c>
      <c r="V28" s="84">
        <v>1</v>
      </c>
      <c r="W28" s="84">
        <v>1</v>
      </c>
      <c r="X28" s="54">
        <f t="shared" si="0"/>
        <v>17</v>
      </c>
      <c r="Y28" s="147">
        <f t="shared" si="1"/>
        <v>-1</v>
      </c>
      <c r="Z28" s="29">
        <f t="shared" si="3"/>
        <v>2</v>
      </c>
    </row>
    <row r="29" spans="1:26" x14ac:dyDescent="0.25">
      <c r="A29" s="78">
        <f t="shared" si="2"/>
        <v>19</v>
      </c>
      <c r="B29" s="73" t="s">
        <v>50</v>
      </c>
      <c r="C29" s="68" t="s">
        <v>96</v>
      </c>
      <c r="D29" s="64">
        <v>1</v>
      </c>
      <c r="E29" s="84">
        <v>0.5</v>
      </c>
      <c r="F29" s="84">
        <v>0.5</v>
      </c>
      <c r="G29" s="84">
        <v>0.5</v>
      </c>
      <c r="H29" s="84">
        <v>0.5</v>
      </c>
      <c r="I29" s="84">
        <v>1</v>
      </c>
      <c r="J29" s="84">
        <v>1</v>
      </c>
      <c r="K29" s="24">
        <v>0.5</v>
      </c>
      <c r="L29" s="24">
        <v>0.5</v>
      </c>
      <c r="M29" s="84">
        <v>1</v>
      </c>
      <c r="N29" s="84">
        <v>1</v>
      </c>
      <c r="O29" s="84">
        <v>1</v>
      </c>
      <c r="P29" s="84">
        <v>1</v>
      </c>
      <c r="Q29" s="84">
        <v>1</v>
      </c>
      <c r="R29" s="84">
        <v>1</v>
      </c>
      <c r="S29" s="84">
        <v>1</v>
      </c>
      <c r="T29" s="84">
        <v>1</v>
      </c>
      <c r="U29" s="84">
        <v>1</v>
      </c>
      <c r="V29" s="84">
        <v>1</v>
      </c>
      <c r="W29" s="84">
        <v>1</v>
      </c>
      <c r="X29" s="54">
        <f t="shared" si="0"/>
        <v>17</v>
      </c>
      <c r="Y29" s="147">
        <f t="shared" si="1"/>
        <v>-1</v>
      </c>
      <c r="Z29" s="29">
        <f t="shared" si="3"/>
        <v>2</v>
      </c>
    </row>
    <row r="30" spans="1:26" x14ac:dyDescent="0.25">
      <c r="A30" s="78">
        <f t="shared" si="2"/>
        <v>20</v>
      </c>
      <c r="B30" s="73" t="s">
        <v>51</v>
      </c>
      <c r="C30" s="68" t="s">
        <v>97</v>
      </c>
      <c r="D30" s="64">
        <v>1</v>
      </c>
      <c r="E30" s="84">
        <v>0.5</v>
      </c>
      <c r="F30" s="84">
        <v>0.5</v>
      </c>
      <c r="G30" s="84">
        <v>0.5</v>
      </c>
      <c r="H30" s="84">
        <v>0.5</v>
      </c>
      <c r="I30" s="84">
        <v>1</v>
      </c>
      <c r="J30" s="84">
        <v>1</v>
      </c>
      <c r="K30" s="24">
        <v>0.5</v>
      </c>
      <c r="L30" s="24">
        <v>0.5</v>
      </c>
      <c r="M30" s="84">
        <v>1</v>
      </c>
      <c r="N30" s="84">
        <v>1</v>
      </c>
      <c r="O30" s="84">
        <v>1</v>
      </c>
      <c r="P30" s="84">
        <v>1</v>
      </c>
      <c r="Q30" s="84">
        <v>1</v>
      </c>
      <c r="R30" s="84">
        <v>1</v>
      </c>
      <c r="S30" s="84">
        <v>1</v>
      </c>
      <c r="T30" s="84">
        <v>1</v>
      </c>
      <c r="U30" s="84">
        <v>1</v>
      </c>
      <c r="V30" s="84">
        <v>1</v>
      </c>
      <c r="W30" s="84">
        <v>1</v>
      </c>
      <c r="X30" s="54">
        <f t="shared" si="0"/>
        <v>17</v>
      </c>
      <c r="Y30" s="147">
        <f t="shared" si="1"/>
        <v>-1</v>
      </c>
      <c r="Z30" s="29">
        <f t="shared" si="3"/>
        <v>2</v>
      </c>
    </row>
    <row r="31" spans="1:26" x14ac:dyDescent="0.25">
      <c r="A31" s="78">
        <f t="shared" si="2"/>
        <v>21</v>
      </c>
      <c r="B31" s="73" t="s">
        <v>52</v>
      </c>
      <c r="C31" s="68" t="s">
        <v>98</v>
      </c>
      <c r="D31" s="64">
        <v>1</v>
      </c>
      <c r="E31" s="84">
        <v>0.5</v>
      </c>
      <c r="F31" s="84">
        <v>0.5</v>
      </c>
      <c r="G31" s="84">
        <v>0.5</v>
      </c>
      <c r="H31" s="84">
        <v>0.5</v>
      </c>
      <c r="I31" s="84">
        <v>1</v>
      </c>
      <c r="J31" s="84">
        <v>1</v>
      </c>
      <c r="K31" s="24">
        <v>0.5</v>
      </c>
      <c r="L31" s="24">
        <v>0.5</v>
      </c>
      <c r="M31" s="84">
        <v>1</v>
      </c>
      <c r="N31" s="84">
        <v>1</v>
      </c>
      <c r="O31" s="84">
        <v>1</v>
      </c>
      <c r="P31" s="84">
        <v>0</v>
      </c>
      <c r="Q31" s="84">
        <v>1</v>
      </c>
      <c r="R31" s="84">
        <v>1</v>
      </c>
      <c r="S31" s="84">
        <v>1</v>
      </c>
      <c r="T31" s="84">
        <v>1</v>
      </c>
      <c r="U31" s="84">
        <v>1</v>
      </c>
      <c r="V31" s="84">
        <v>1</v>
      </c>
      <c r="W31" s="84">
        <v>1</v>
      </c>
      <c r="X31" s="54">
        <f t="shared" si="0"/>
        <v>16</v>
      </c>
      <c r="Y31" s="147">
        <f t="shared" si="1"/>
        <v>0</v>
      </c>
      <c r="Z31" s="29">
        <f t="shared" si="3"/>
        <v>2</v>
      </c>
    </row>
    <row r="32" spans="1:26" x14ac:dyDescent="0.25">
      <c r="A32" s="78">
        <f t="shared" si="2"/>
        <v>22</v>
      </c>
      <c r="B32" s="73" t="s">
        <v>53</v>
      </c>
      <c r="C32" s="68" t="s">
        <v>99</v>
      </c>
      <c r="D32" s="64">
        <v>0</v>
      </c>
      <c r="E32" s="56">
        <v>0</v>
      </c>
      <c r="F32" s="56">
        <v>0</v>
      </c>
      <c r="G32" s="84">
        <v>0</v>
      </c>
      <c r="H32" s="56">
        <v>0</v>
      </c>
      <c r="I32" s="84">
        <v>0</v>
      </c>
      <c r="J32" s="84">
        <v>0</v>
      </c>
      <c r="K32" s="8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54">
        <f t="shared" si="0"/>
        <v>1</v>
      </c>
      <c r="Y32" s="147">
        <f t="shared" si="1"/>
        <v>15</v>
      </c>
      <c r="Z32" s="29" t="str">
        <f t="shared" si="3"/>
        <v>нема право</v>
      </c>
    </row>
    <row r="33" spans="1:26" x14ac:dyDescent="0.25">
      <c r="A33" s="78">
        <f t="shared" si="2"/>
        <v>23</v>
      </c>
      <c r="B33" s="73" t="s">
        <v>54</v>
      </c>
      <c r="C33" s="68" t="s">
        <v>100</v>
      </c>
      <c r="D33" s="64">
        <v>1</v>
      </c>
      <c r="E33" s="84">
        <v>0.5</v>
      </c>
      <c r="F33" s="84">
        <v>0.5</v>
      </c>
      <c r="G33" s="84">
        <v>0.5</v>
      </c>
      <c r="H33" s="84">
        <v>0.5</v>
      </c>
      <c r="I33" s="84">
        <v>1</v>
      </c>
      <c r="J33" s="84">
        <v>1</v>
      </c>
      <c r="K33" s="24">
        <v>0.5</v>
      </c>
      <c r="L33" s="118">
        <v>0.5</v>
      </c>
      <c r="M33" s="84">
        <v>1</v>
      </c>
      <c r="N33" s="84">
        <v>1</v>
      </c>
      <c r="O33" s="84">
        <v>1</v>
      </c>
      <c r="P33" s="84">
        <v>0</v>
      </c>
      <c r="Q33" s="84">
        <v>1</v>
      </c>
      <c r="R33" s="84">
        <v>1</v>
      </c>
      <c r="S33" s="84">
        <v>1</v>
      </c>
      <c r="T33" s="84">
        <v>1</v>
      </c>
      <c r="U33" s="84">
        <v>1</v>
      </c>
      <c r="V33" s="84">
        <v>1</v>
      </c>
      <c r="W33" s="84">
        <v>1</v>
      </c>
      <c r="X33" s="54">
        <f t="shared" si="0"/>
        <v>16</v>
      </c>
      <c r="Y33" s="147">
        <f t="shared" si="1"/>
        <v>0</v>
      </c>
      <c r="Z33" s="29">
        <f t="shared" si="3"/>
        <v>2</v>
      </c>
    </row>
    <row r="34" spans="1:26" x14ac:dyDescent="0.25">
      <c r="A34" s="78">
        <f t="shared" si="2"/>
        <v>24</v>
      </c>
      <c r="B34" s="73" t="s">
        <v>55</v>
      </c>
      <c r="C34" s="68" t="s">
        <v>101</v>
      </c>
      <c r="D34" s="64">
        <v>1</v>
      </c>
      <c r="E34" s="84">
        <v>0.5</v>
      </c>
      <c r="F34" s="84">
        <v>0.5</v>
      </c>
      <c r="G34" s="84">
        <v>0.5</v>
      </c>
      <c r="H34" s="84">
        <v>0.5</v>
      </c>
      <c r="I34" s="84">
        <v>1</v>
      </c>
      <c r="J34" s="84">
        <v>1</v>
      </c>
      <c r="K34" s="24">
        <v>0.5</v>
      </c>
      <c r="L34" s="24">
        <v>0.5</v>
      </c>
      <c r="M34" s="84">
        <v>1</v>
      </c>
      <c r="N34" s="84">
        <v>1</v>
      </c>
      <c r="O34" s="84">
        <v>1</v>
      </c>
      <c r="P34" s="84">
        <v>1</v>
      </c>
      <c r="Q34" s="84">
        <v>1</v>
      </c>
      <c r="R34" s="84">
        <v>1</v>
      </c>
      <c r="S34" s="84">
        <v>1</v>
      </c>
      <c r="T34" s="84">
        <v>1</v>
      </c>
      <c r="U34" s="84">
        <v>1</v>
      </c>
      <c r="V34" s="84">
        <v>1</v>
      </c>
      <c r="W34" s="84">
        <v>1</v>
      </c>
      <c r="X34" s="54">
        <f t="shared" si="0"/>
        <v>17</v>
      </c>
      <c r="Y34" s="147">
        <f t="shared" si="1"/>
        <v>-1</v>
      </c>
      <c r="Z34" s="29">
        <f t="shared" si="3"/>
        <v>2</v>
      </c>
    </row>
    <row r="35" spans="1:26" x14ac:dyDescent="0.25">
      <c r="A35" s="79">
        <f t="shared" si="2"/>
        <v>25</v>
      </c>
      <c r="B35" s="73" t="s">
        <v>56</v>
      </c>
      <c r="C35" s="68" t="s">
        <v>102</v>
      </c>
      <c r="D35" s="64">
        <v>1</v>
      </c>
      <c r="E35" s="84">
        <v>0.5</v>
      </c>
      <c r="F35" s="84">
        <v>0.5</v>
      </c>
      <c r="G35" s="84">
        <v>0.5</v>
      </c>
      <c r="H35" s="84">
        <v>0.5</v>
      </c>
      <c r="I35" s="84">
        <v>1</v>
      </c>
      <c r="J35" s="84">
        <v>1</v>
      </c>
      <c r="K35" s="24">
        <v>0.5</v>
      </c>
      <c r="L35" s="24">
        <v>0.5</v>
      </c>
      <c r="M35" s="84">
        <v>1</v>
      </c>
      <c r="N35" s="84">
        <v>1</v>
      </c>
      <c r="O35" s="84">
        <v>1</v>
      </c>
      <c r="P35" s="84">
        <v>0</v>
      </c>
      <c r="Q35" s="84">
        <v>1</v>
      </c>
      <c r="R35" s="84">
        <v>1</v>
      </c>
      <c r="S35" s="84">
        <v>1</v>
      </c>
      <c r="T35" s="84">
        <v>1</v>
      </c>
      <c r="U35" s="84">
        <v>1</v>
      </c>
      <c r="V35" s="84">
        <v>1</v>
      </c>
      <c r="W35" s="84">
        <v>1</v>
      </c>
      <c r="X35" s="54">
        <f t="shared" si="0"/>
        <v>16</v>
      </c>
      <c r="Y35" s="147">
        <f t="shared" si="1"/>
        <v>0</v>
      </c>
      <c r="Z35" s="29">
        <f t="shared" si="3"/>
        <v>2</v>
      </c>
    </row>
    <row r="36" spans="1:26" x14ac:dyDescent="0.25">
      <c r="A36" s="78">
        <f t="shared" si="2"/>
        <v>26</v>
      </c>
      <c r="B36" s="73" t="s">
        <v>57</v>
      </c>
      <c r="C36" s="68" t="s">
        <v>103</v>
      </c>
      <c r="D36" s="64">
        <v>1</v>
      </c>
      <c r="E36" s="84">
        <v>0.5</v>
      </c>
      <c r="F36" s="84">
        <v>0.5</v>
      </c>
      <c r="G36" s="84">
        <v>0.5</v>
      </c>
      <c r="H36" s="84">
        <v>0.5</v>
      </c>
      <c r="I36" s="84">
        <v>1</v>
      </c>
      <c r="J36" s="84">
        <v>1</v>
      </c>
      <c r="K36" s="24">
        <v>0.5</v>
      </c>
      <c r="L36" s="24">
        <v>0.5</v>
      </c>
      <c r="M36" s="84">
        <v>1</v>
      </c>
      <c r="N36" s="84">
        <v>1</v>
      </c>
      <c r="O36" s="84">
        <v>1</v>
      </c>
      <c r="P36" s="84">
        <v>1</v>
      </c>
      <c r="Q36" s="84">
        <v>1</v>
      </c>
      <c r="R36" s="84">
        <v>1</v>
      </c>
      <c r="S36" s="84">
        <v>1</v>
      </c>
      <c r="T36" s="84">
        <v>1</v>
      </c>
      <c r="U36" s="84">
        <v>1</v>
      </c>
      <c r="V36" s="84">
        <v>1</v>
      </c>
      <c r="W36" s="84">
        <v>1</v>
      </c>
      <c r="X36" s="54">
        <f t="shared" si="0"/>
        <v>17</v>
      </c>
      <c r="Y36" s="147">
        <f t="shared" si="1"/>
        <v>-1</v>
      </c>
      <c r="Z36" s="29">
        <f t="shared" si="3"/>
        <v>2</v>
      </c>
    </row>
    <row r="37" spans="1:26" x14ac:dyDescent="0.25">
      <c r="A37" s="78">
        <f t="shared" si="2"/>
        <v>27</v>
      </c>
      <c r="B37" s="73" t="s">
        <v>58</v>
      </c>
      <c r="C37" s="69" t="s">
        <v>115</v>
      </c>
      <c r="D37" s="64">
        <v>1</v>
      </c>
      <c r="E37" s="84">
        <v>0.5</v>
      </c>
      <c r="F37" s="84">
        <v>0.5</v>
      </c>
      <c r="G37" s="84">
        <v>0.5</v>
      </c>
      <c r="H37" s="84">
        <v>0.5</v>
      </c>
      <c r="I37" s="84">
        <v>1</v>
      </c>
      <c r="J37" s="84">
        <v>1</v>
      </c>
      <c r="K37" s="24">
        <v>0.5</v>
      </c>
      <c r="L37" s="24">
        <v>0.5</v>
      </c>
      <c r="M37" s="84">
        <v>1</v>
      </c>
      <c r="N37" s="84">
        <v>1</v>
      </c>
      <c r="O37" s="84">
        <v>1</v>
      </c>
      <c r="P37" s="84">
        <v>1</v>
      </c>
      <c r="Q37" s="84">
        <v>1</v>
      </c>
      <c r="R37" s="84">
        <v>1</v>
      </c>
      <c r="S37" s="84">
        <v>1</v>
      </c>
      <c r="T37" s="84">
        <v>1</v>
      </c>
      <c r="U37" s="84">
        <v>1</v>
      </c>
      <c r="V37" s="84">
        <v>1</v>
      </c>
      <c r="W37" s="84">
        <v>1</v>
      </c>
      <c r="X37" s="54">
        <f t="shared" si="0"/>
        <v>17</v>
      </c>
      <c r="Y37" s="147">
        <f t="shared" si="1"/>
        <v>-1</v>
      </c>
      <c r="Z37" s="29">
        <f t="shared" si="3"/>
        <v>2</v>
      </c>
    </row>
    <row r="38" spans="1:26" x14ac:dyDescent="0.25">
      <c r="A38" s="78">
        <f t="shared" si="2"/>
        <v>28</v>
      </c>
      <c r="B38" s="73" t="s">
        <v>59</v>
      </c>
      <c r="C38" s="69" t="s">
        <v>116</v>
      </c>
      <c r="D38" s="64">
        <v>1</v>
      </c>
      <c r="E38" s="84">
        <v>0.5</v>
      </c>
      <c r="F38" s="84">
        <v>0.5</v>
      </c>
      <c r="G38" s="84">
        <v>0.5</v>
      </c>
      <c r="H38" s="84">
        <v>0.5</v>
      </c>
      <c r="I38" s="84">
        <v>1</v>
      </c>
      <c r="J38" s="84">
        <v>1</v>
      </c>
      <c r="K38" s="24">
        <v>0.5</v>
      </c>
      <c r="L38" s="24">
        <v>0.5</v>
      </c>
      <c r="M38" s="84">
        <v>1</v>
      </c>
      <c r="N38" s="84">
        <v>1</v>
      </c>
      <c r="O38" s="84">
        <v>1</v>
      </c>
      <c r="P38" s="84">
        <v>1</v>
      </c>
      <c r="Q38" s="84">
        <v>1</v>
      </c>
      <c r="R38" s="84">
        <v>1</v>
      </c>
      <c r="S38" s="84">
        <v>1</v>
      </c>
      <c r="T38" s="84">
        <v>1</v>
      </c>
      <c r="U38" s="84">
        <v>1</v>
      </c>
      <c r="V38" s="84">
        <v>1</v>
      </c>
      <c r="W38" s="84">
        <v>1</v>
      </c>
      <c r="X38" s="54">
        <f t="shared" si="0"/>
        <v>17</v>
      </c>
      <c r="Y38" s="147">
        <f t="shared" si="1"/>
        <v>-1</v>
      </c>
      <c r="Z38" s="29">
        <f t="shared" si="3"/>
        <v>2</v>
      </c>
    </row>
    <row r="39" spans="1:26" x14ac:dyDescent="0.25">
      <c r="A39" s="78">
        <f>A38+1</f>
        <v>29</v>
      </c>
      <c r="B39" s="73" t="s">
        <v>60</v>
      </c>
      <c r="C39" s="69" t="s">
        <v>117</v>
      </c>
      <c r="D39" s="64">
        <v>1</v>
      </c>
      <c r="E39" s="84">
        <v>0.5</v>
      </c>
      <c r="F39" s="84">
        <v>0.5</v>
      </c>
      <c r="G39" s="84">
        <v>0.5</v>
      </c>
      <c r="H39" s="84">
        <v>0.5</v>
      </c>
      <c r="I39" s="84">
        <v>1</v>
      </c>
      <c r="J39" s="84">
        <v>1</v>
      </c>
      <c r="K39" s="24">
        <v>0.5</v>
      </c>
      <c r="L39" s="24">
        <v>0.5</v>
      </c>
      <c r="M39" s="84">
        <v>1</v>
      </c>
      <c r="N39" s="84">
        <v>1</v>
      </c>
      <c r="O39" s="84">
        <v>1</v>
      </c>
      <c r="P39" s="84">
        <v>1</v>
      </c>
      <c r="Q39" s="84">
        <v>1</v>
      </c>
      <c r="R39" s="84">
        <v>1</v>
      </c>
      <c r="S39" s="84">
        <v>1</v>
      </c>
      <c r="T39" s="84">
        <v>1</v>
      </c>
      <c r="U39" s="84">
        <v>1</v>
      </c>
      <c r="V39" s="84">
        <v>1</v>
      </c>
      <c r="W39" s="84">
        <v>1</v>
      </c>
      <c r="X39" s="54">
        <f t="shared" si="0"/>
        <v>17</v>
      </c>
      <c r="Y39" s="147">
        <f t="shared" si="1"/>
        <v>-1</v>
      </c>
      <c r="Z39" s="29">
        <f t="shared" si="3"/>
        <v>2</v>
      </c>
    </row>
    <row r="40" spans="1:26" x14ac:dyDescent="0.25">
      <c r="A40" s="78">
        <f t="shared" si="2"/>
        <v>30</v>
      </c>
      <c r="B40" s="73" t="s">
        <v>61</v>
      </c>
      <c r="C40" s="69" t="s">
        <v>118</v>
      </c>
      <c r="D40" s="64">
        <v>1</v>
      </c>
      <c r="E40" s="84">
        <v>0.5</v>
      </c>
      <c r="F40" s="84">
        <v>0.5</v>
      </c>
      <c r="G40" s="84">
        <v>0.5</v>
      </c>
      <c r="H40" s="84">
        <v>0.5</v>
      </c>
      <c r="I40" s="84">
        <v>1</v>
      </c>
      <c r="J40" s="84">
        <v>1</v>
      </c>
      <c r="K40" s="24">
        <v>0.5</v>
      </c>
      <c r="L40" s="24">
        <v>0.5</v>
      </c>
      <c r="M40" s="84">
        <v>1</v>
      </c>
      <c r="N40" s="84">
        <v>1</v>
      </c>
      <c r="O40" s="84">
        <v>1</v>
      </c>
      <c r="P40" s="84">
        <v>0</v>
      </c>
      <c r="Q40" s="84">
        <v>1</v>
      </c>
      <c r="R40" s="84">
        <v>1</v>
      </c>
      <c r="S40" s="84">
        <v>1</v>
      </c>
      <c r="T40" s="84">
        <v>1</v>
      </c>
      <c r="U40" s="84">
        <v>1</v>
      </c>
      <c r="V40" s="84">
        <v>1</v>
      </c>
      <c r="W40" s="84">
        <v>1</v>
      </c>
      <c r="X40" s="54">
        <f t="shared" si="0"/>
        <v>16</v>
      </c>
      <c r="Y40" s="147">
        <f t="shared" si="1"/>
        <v>0</v>
      </c>
      <c r="Z40" s="29">
        <f t="shared" si="3"/>
        <v>2</v>
      </c>
    </row>
    <row r="41" spans="1:26" x14ac:dyDescent="0.25">
      <c r="A41" s="78">
        <f t="shared" si="2"/>
        <v>31</v>
      </c>
      <c r="B41" s="73" t="s">
        <v>62</v>
      </c>
      <c r="C41" s="69" t="s">
        <v>119</v>
      </c>
      <c r="D41" s="64">
        <v>1</v>
      </c>
      <c r="E41" s="84">
        <v>0.5</v>
      </c>
      <c r="F41" s="84">
        <v>0.5</v>
      </c>
      <c r="G41" s="84">
        <v>0.5</v>
      </c>
      <c r="H41" s="84">
        <v>0.5</v>
      </c>
      <c r="I41" s="84">
        <v>1</v>
      </c>
      <c r="J41" s="84">
        <v>1</v>
      </c>
      <c r="K41" s="24">
        <v>0.5</v>
      </c>
      <c r="L41" s="24">
        <v>0.5</v>
      </c>
      <c r="M41" s="84">
        <v>1</v>
      </c>
      <c r="N41" s="84">
        <v>1</v>
      </c>
      <c r="O41" s="84">
        <v>1</v>
      </c>
      <c r="P41" s="84">
        <v>1</v>
      </c>
      <c r="Q41" s="84">
        <v>1</v>
      </c>
      <c r="R41" s="84">
        <v>1</v>
      </c>
      <c r="S41" s="84">
        <v>1</v>
      </c>
      <c r="T41" s="84">
        <v>1</v>
      </c>
      <c r="U41" s="84">
        <v>1</v>
      </c>
      <c r="V41" s="84">
        <v>1</v>
      </c>
      <c r="W41" s="84">
        <v>1</v>
      </c>
      <c r="X41" s="54">
        <f t="shared" si="0"/>
        <v>17</v>
      </c>
      <c r="Y41" s="147">
        <f t="shared" si="1"/>
        <v>-1</v>
      </c>
      <c r="Z41" s="29">
        <f t="shared" si="3"/>
        <v>2</v>
      </c>
    </row>
    <row r="42" spans="1:26" x14ac:dyDescent="0.25">
      <c r="A42" s="78">
        <f t="shared" si="2"/>
        <v>32</v>
      </c>
      <c r="B42" s="73" t="s">
        <v>63</v>
      </c>
      <c r="C42" s="69" t="s">
        <v>120</v>
      </c>
      <c r="D42" s="64">
        <v>1</v>
      </c>
      <c r="E42" s="84">
        <v>0.5</v>
      </c>
      <c r="F42" s="84">
        <v>0.5</v>
      </c>
      <c r="G42" s="84">
        <v>0.5</v>
      </c>
      <c r="H42" s="84">
        <v>0.5</v>
      </c>
      <c r="I42" s="84">
        <v>1</v>
      </c>
      <c r="J42" s="84">
        <v>1</v>
      </c>
      <c r="K42" s="24">
        <v>0.5</v>
      </c>
      <c r="L42" s="24">
        <v>0.5</v>
      </c>
      <c r="M42" s="84">
        <v>1</v>
      </c>
      <c r="N42" s="84">
        <v>1</v>
      </c>
      <c r="O42" s="84">
        <v>1</v>
      </c>
      <c r="P42" s="84">
        <v>1</v>
      </c>
      <c r="Q42" s="84">
        <v>1</v>
      </c>
      <c r="R42" s="84">
        <v>1</v>
      </c>
      <c r="S42" s="84">
        <v>1</v>
      </c>
      <c r="T42" s="84">
        <v>1</v>
      </c>
      <c r="U42" s="84">
        <v>1</v>
      </c>
      <c r="V42" s="84">
        <v>1</v>
      </c>
      <c r="W42" s="84">
        <v>1</v>
      </c>
      <c r="X42" s="54">
        <f t="shared" si="0"/>
        <v>17</v>
      </c>
      <c r="Y42" s="147">
        <f t="shared" si="1"/>
        <v>-1</v>
      </c>
      <c r="Z42" s="29">
        <f t="shared" si="3"/>
        <v>2</v>
      </c>
    </row>
    <row r="43" spans="1:26" x14ac:dyDescent="0.25">
      <c r="A43" s="78">
        <f t="shared" si="2"/>
        <v>33</v>
      </c>
      <c r="B43" s="73" t="s">
        <v>64</v>
      </c>
      <c r="C43" s="69" t="s">
        <v>121</v>
      </c>
      <c r="D43" s="64">
        <v>1</v>
      </c>
      <c r="E43" s="84">
        <v>0.5</v>
      </c>
      <c r="F43" s="84">
        <v>0.5</v>
      </c>
      <c r="G43" s="84">
        <v>0.5</v>
      </c>
      <c r="H43" s="84">
        <v>0.5</v>
      </c>
      <c r="I43" s="84">
        <v>1</v>
      </c>
      <c r="J43" s="84">
        <v>1</v>
      </c>
      <c r="K43" s="24">
        <v>0.5</v>
      </c>
      <c r="L43" s="24">
        <v>0.5</v>
      </c>
      <c r="M43" s="84">
        <v>1</v>
      </c>
      <c r="N43" s="84">
        <v>0</v>
      </c>
      <c r="O43" s="84">
        <v>1</v>
      </c>
      <c r="P43" s="84">
        <v>1</v>
      </c>
      <c r="Q43" s="84">
        <v>1</v>
      </c>
      <c r="R43" s="84">
        <v>1</v>
      </c>
      <c r="S43" s="84">
        <v>1</v>
      </c>
      <c r="T43" s="84">
        <v>1</v>
      </c>
      <c r="U43" s="84">
        <v>1</v>
      </c>
      <c r="V43" s="84">
        <v>1</v>
      </c>
      <c r="W43" s="84">
        <v>1</v>
      </c>
      <c r="X43" s="54">
        <f t="shared" si="0"/>
        <v>16</v>
      </c>
      <c r="Y43" s="147">
        <f t="shared" si="1"/>
        <v>0</v>
      </c>
      <c r="Z43" s="29">
        <f t="shared" si="3"/>
        <v>2</v>
      </c>
    </row>
    <row r="44" spans="1:26" x14ac:dyDescent="0.25">
      <c r="A44" s="78">
        <f t="shared" si="2"/>
        <v>34</v>
      </c>
      <c r="B44" s="73" t="s">
        <v>65</v>
      </c>
      <c r="C44" s="69" t="s">
        <v>122</v>
      </c>
      <c r="D44" s="64">
        <v>1</v>
      </c>
      <c r="E44" s="84">
        <v>0.5</v>
      </c>
      <c r="F44" s="84">
        <v>0.5</v>
      </c>
      <c r="G44" s="84">
        <v>0.5</v>
      </c>
      <c r="H44" s="84">
        <v>0.5</v>
      </c>
      <c r="I44" s="84">
        <v>1</v>
      </c>
      <c r="J44" s="84">
        <v>1</v>
      </c>
      <c r="K44" s="24">
        <v>0.5</v>
      </c>
      <c r="L44" s="24">
        <v>0.5</v>
      </c>
      <c r="M44" s="84">
        <v>1</v>
      </c>
      <c r="N44" s="84">
        <v>0</v>
      </c>
      <c r="O44" s="84">
        <v>1</v>
      </c>
      <c r="P44" s="84">
        <v>1</v>
      </c>
      <c r="Q44" s="84">
        <v>1</v>
      </c>
      <c r="R44" s="84">
        <v>1</v>
      </c>
      <c r="S44" s="84">
        <v>1</v>
      </c>
      <c r="T44" s="84">
        <v>1</v>
      </c>
      <c r="U44" s="84">
        <v>1</v>
      </c>
      <c r="V44" s="84">
        <v>1</v>
      </c>
      <c r="W44" s="84">
        <v>1</v>
      </c>
      <c r="X44" s="54">
        <f t="shared" si="0"/>
        <v>16</v>
      </c>
      <c r="Y44" s="147">
        <f t="shared" si="1"/>
        <v>0</v>
      </c>
      <c r="Z44" s="29">
        <f t="shared" si="3"/>
        <v>2</v>
      </c>
    </row>
    <row r="45" spans="1:26" x14ac:dyDescent="0.25">
      <c r="A45" s="78">
        <f t="shared" si="2"/>
        <v>35</v>
      </c>
      <c r="B45" s="73" t="s">
        <v>66</v>
      </c>
      <c r="C45" s="69" t="s">
        <v>123</v>
      </c>
      <c r="D45" s="64">
        <v>1</v>
      </c>
      <c r="E45" s="84">
        <v>0.5</v>
      </c>
      <c r="F45" s="84">
        <v>0.5</v>
      </c>
      <c r="G45" s="84">
        <v>0.5</v>
      </c>
      <c r="H45" s="84">
        <v>0.5</v>
      </c>
      <c r="I45" s="84">
        <v>1</v>
      </c>
      <c r="J45" s="84">
        <v>1</v>
      </c>
      <c r="K45" s="24">
        <v>0.5</v>
      </c>
      <c r="L45" s="24">
        <v>0.5</v>
      </c>
      <c r="M45" s="84">
        <v>1</v>
      </c>
      <c r="N45" s="84">
        <v>1</v>
      </c>
      <c r="O45" s="84">
        <v>1</v>
      </c>
      <c r="P45" s="84">
        <v>1</v>
      </c>
      <c r="Q45" s="84">
        <v>1</v>
      </c>
      <c r="R45" s="84">
        <v>1</v>
      </c>
      <c r="S45" s="84">
        <v>1</v>
      </c>
      <c r="T45" s="84">
        <v>1</v>
      </c>
      <c r="U45" s="84">
        <v>1</v>
      </c>
      <c r="V45" s="84">
        <v>1</v>
      </c>
      <c r="W45" s="84">
        <v>1</v>
      </c>
      <c r="X45" s="54">
        <f t="shared" si="0"/>
        <v>17</v>
      </c>
      <c r="Y45" s="147">
        <f t="shared" si="1"/>
        <v>-1</v>
      </c>
      <c r="Z45" s="29">
        <f t="shared" si="3"/>
        <v>2</v>
      </c>
    </row>
    <row r="46" spans="1:26" x14ac:dyDescent="0.25">
      <c r="A46" s="78">
        <f t="shared" si="2"/>
        <v>36</v>
      </c>
      <c r="B46" s="73" t="s">
        <v>67</v>
      </c>
      <c r="C46" s="69" t="s">
        <v>124</v>
      </c>
      <c r="D46" s="64">
        <v>1</v>
      </c>
      <c r="E46" s="84">
        <v>0.5</v>
      </c>
      <c r="F46" s="84">
        <v>0.5</v>
      </c>
      <c r="G46" s="84">
        <v>0.5</v>
      </c>
      <c r="H46" s="84">
        <v>0.5</v>
      </c>
      <c r="I46" s="84">
        <v>1</v>
      </c>
      <c r="J46" s="84">
        <v>1</v>
      </c>
      <c r="K46" s="24">
        <v>0.5</v>
      </c>
      <c r="L46" s="24">
        <v>0.5</v>
      </c>
      <c r="M46" s="84">
        <v>1</v>
      </c>
      <c r="N46" s="84">
        <v>1</v>
      </c>
      <c r="O46" s="84">
        <v>1</v>
      </c>
      <c r="P46" s="84">
        <v>1</v>
      </c>
      <c r="Q46" s="84">
        <v>1</v>
      </c>
      <c r="R46" s="84">
        <v>1</v>
      </c>
      <c r="S46" s="84">
        <v>1</v>
      </c>
      <c r="T46" s="84">
        <v>1</v>
      </c>
      <c r="U46" s="84">
        <v>1</v>
      </c>
      <c r="V46" s="84">
        <v>1</v>
      </c>
      <c r="W46" s="84">
        <v>1</v>
      </c>
      <c r="X46" s="54">
        <f t="shared" si="0"/>
        <v>17</v>
      </c>
      <c r="Y46" s="147">
        <f t="shared" si="1"/>
        <v>-1</v>
      </c>
      <c r="Z46" s="29">
        <f t="shared" si="3"/>
        <v>2</v>
      </c>
    </row>
    <row r="47" spans="1:26" x14ac:dyDescent="0.25">
      <c r="A47" s="78">
        <f t="shared" si="2"/>
        <v>37</v>
      </c>
      <c r="B47" s="73" t="s">
        <v>68</v>
      </c>
      <c r="C47" s="69" t="s">
        <v>125</v>
      </c>
      <c r="D47" s="64">
        <v>1</v>
      </c>
      <c r="E47" s="84">
        <v>0.5</v>
      </c>
      <c r="F47" s="84">
        <v>0.5</v>
      </c>
      <c r="G47" s="84">
        <v>0.5</v>
      </c>
      <c r="H47" s="84">
        <v>0.5</v>
      </c>
      <c r="I47" s="84">
        <v>1</v>
      </c>
      <c r="J47" s="84">
        <v>1</v>
      </c>
      <c r="K47" s="24">
        <v>0.5</v>
      </c>
      <c r="L47" s="24">
        <v>0.5</v>
      </c>
      <c r="M47" s="84">
        <v>1</v>
      </c>
      <c r="N47" s="84">
        <v>1</v>
      </c>
      <c r="O47" s="84">
        <v>1</v>
      </c>
      <c r="P47" s="84">
        <v>1</v>
      </c>
      <c r="Q47" s="84">
        <v>1</v>
      </c>
      <c r="R47" s="84">
        <v>0</v>
      </c>
      <c r="S47" s="84">
        <v>1</v>
      </c>
      <c r="T47" s="84">
        <v>1</v>
      </c>
      <c r="U47" s="84">
        <v>1</v>
      </c>
      <c r="V47" s="84">
        <v>1</v>
      </c>
      <c r="W47" s="84">
        <v>1</v>
      </c>
      <c r="X47" s="54">
        <f t="shared" ref="X47:X67" si="4">+SUM(D47:W47)</f>
        <v>16</v>
      </c>
      <c r="Y47" s="147">
        <f t="shared" si="1"/>
        <v>0</v>
      </c>
      <c r="Z47" s="29">
        <f t="shared" si="3"/>
        <v>2</v>
      </c>
    </row>
    <row r="48" spans="1:26" x14ac:dyDescent="0.25">
      <c r="A48" s="78">
        <f t="shared" si="2"/>
        <v>38</v>
      </c>
      <c r="B48" s="73" t="s">
        <v>69</v>
      </c>
      <c r="C48" s="69" t="s">
        <v>126</v>
      </c>
      <c r="D48" s="64">
        <v>1</v>
      </c>
      <c r="E48" s="84">
        <v>0.5</v>
      </c>
      <c r="F48" s="84">
        <v>0.5</v>
      </c>
      <c r="G48" s="84">
        <v>0.5</v>
      </c>
      <c r="H48" s="84">
        <v>0.5</v>
      </c>
      <c r="I48" s="84">
        <v>1</v>
      </c>
      <c r="J48" s="84">
        <v>1</v>
      </c>
      <c r="K48" s="24">
        <v>0.5</v>
      </c>
      <c r="L48" s="24">
        <v>0.5</v>
      </c>
      <c r="M48" s="84">
        <v>1</v>
      </c>
      <c r="N48" s="84">
        <v>1</v>
      </c>
      <c r="O48" s="84">
        <v>1</v>
      </c>
      <c r="P48" s="84">
        <v>1</v>
      </c>
      <c r="Q48" s="84">
        <v>1</v>
      </c>
      <c r="R48" s="84">
        <v>1</v>
      </c>
      <c r="S48" s="84">
        <v>1</v>
      </c>
      <c r="T48" s="84">
        <v>1</v>
      </c>
      <c r="U48" s="84">
        <v>1</v>
      </c>
      <c r="V48" s="84">
        <v>1</v>
      </c>
      <c r="W48" s="84">
        <v>1</v>
      </c>
      <c r="X48" s="54">
        <f t="shared" si="4"/>
        <v>17</v>
      </c>
      <c r="Y48" s="147">
        <f t="shared" si="1"/>
        <v>-1</v>
      </c>
      <c r="Z48" s="29">
        <f t="shared" si="3"/>
        <v>2</v>
      </c>
    </row>
    <row r="49" spans="1:26" x14ac:dyDescent="0.25">
      <c r="A49" s="78">
        <f t="shared" si="2"/>
        <v>39</v>
      </c>
      <c r="B49" s="73" t="s">
        <v>70</v>
      </c>
      <c r="C49" s="69" t="s">
        <v>127</v>
      </c>
      <c r="D49" s="64">
        <v>1</v>
      </c>
      <c r="E49" s="84">
        <v>0.5</v>
      </c>
      <c r="F49" s="84">
        <v>0.5</v>
      </c>
      <c r="G49" s="84">
        <v>0.5</v>
      </c>
      <c r="H49" s="84">
        <v>0.5</v>
      </c>
      <c r="I49" s="84">
        <v>1</v>
      </c>
      <c r="J49" s="84">
        <v>1</v>
      </c>
      <c r="K49" s="24">
        <v>0.5</v>
      </c>
      <c r="L49" s="24">
        <v>0.5</v>
      </c>
      <c r="M49" s="84">
        <v>1</v>
      </c>
      <c r="N49" s="84">
        <v>1</v>
      </c>
      <c r="O49" s="84">
        <v>1</v>
      </c>
      <c r="P49" s="84">
        <v>0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54">
        <f t="shared" si="4"/>
        <v>16</v>
      </c>
      <c r="Y49" s="147">
        <f t="shared" si="1"/>
        <v>0</v>
      </c>
      <c r="Z49" s="29">
        <f t="shared" si="3"/>
        <v>2</v>
      </c>
    </row>
    <row r="50" spans="1:26" x14ac:dyDescent="0.25">
      <c r="A50" s="78">
        <f t="shared" si="2"/>
        <v>40</v>
      </c>
      <c r="B50" s="73" t="s">
        <v>71</v>
      </c>
      <c r="C50" s="69" t="s">
        <v>128</v>
      </c>
      <c r="D50" s="64">
        <v>1</v>
      </c>
      <c r="E50" s="84">
        <v>0.5</v>
      </c>
      <c r="F50" s="84">
        <v>0.5</v>
      </c>
      <c r="G50" s="84">
        <v>0.5</v>
      </c>
      <c r="H50" s="84">
        <v>0.5</v>
      </c>
      <c r="I50" s="84">
        <v>1</v>
      </c>
      <c r="J50" s="84">
        <v>1</v>
      </c>
      <c r="K50" s="24">
        <v>0.5</v>
      </c>
      <c r="L50" s="24">
        <v>0.5</v>
      </c>
      <c r="M50" s="84">
        <v>1</v>
      </c>
      <c r="N50" s="84">
        <v>1</v>
      </c>
      <c r="O50" s="84">
        <v>1</v>
      </c>
      <c r="P50" s="84">
        <v>0</v>
      </c>
      <c r="Q50" s="84">
        <v>1</v>
      </c>
      <c r="R50" s="84">
        <v>1</v>
      </c>
      <c r="S50" s="84">
        <v>1</v>
      </c>
      <c r="T50" s="84">
        <v>1</v>
      </c>
      <c r="U50" s="84">
        <v>1</v>
      </c>
      <c r="V50" s="84">
        <v>1</v>
      </c>
      <c r="W50" s="84">
        <v>1</v>
      </c>
      <c r="X50" s="54">
        <f t="shared" si="4"/>
        <v>16</v>
      </c>
      <c r="Y50" s="147">
        <f t="shared" si="1"/>
        <v>0</v>
      </c>
      <c r="Z50" s="29">
        <f t="shared" si="3"/>
        <v>2</v>
      </c>
    </row>
    <row r="51" spans="1:26" x14ac:dyDescent="0.25">
      <c r="A51" s="78">
        <f t="shared" si="2"/>
        <v>41</v>
      </c>
      <c r="B51" s="73" t="s">
        <v>72</v>
      </c>
      <c r="C51" s="69" t="s">
        <v>129</v>
      </c>
      <c r="D51" s="64">
        <v>1</v>
      </c>
      <c r="E51" s="84">
        <v>0.5</v>
      </c>
      <c r="F51" s="84">
        <v>0.5</v>
      </c>
      <c r="G51" s="84">
        <v>0.5</v>
      </c>
      <c r="H51" s="84">
        <v>0.5</v>
      </c>
      <c r="I51" s="84">
        <v>1</v>
      </c>
      <c r="J51" s="84">
        <v>1</v>
      </c>
      <c r="K51" s="24">
        <v>0.5</v>
      </c>
      <c r="L51" s="24">
        <v>0.5</v>
      </c>
      <c r="M51" s="84">
        <v>1</v>
      </c>
      <c r="N51" s="84">
        <v>1</v>
      </c>
      <c r="O51" s="84">
        <v>1</v>
      </c>
      <c r="P51" s="84">
        <v>1</v>
      </c>
      <c r="Q51" s="84">
        <v>1</v>
      </c>
      <c r="R51" s="84">
        <v>1</v>
      </c>
      <c r="S51" s="84">
        <v>1</v>
      </c>
      <c r="T51" s="84">
        <v>1</v>
      </c>
      <c r="U51" s="84">
        <v>1</v>
      </c>
      <c r="V51" s="84">
        <v>1</v>
      </c>
      <c r="W51" s="84">
        <v>0</v>
      </c>
      <c r="X51" s="54">
        <f t="shared" si="4"/>
        <v>16</v>
      </c>
      <c r="Y51" s="147">
        <f t="shared" si="1"/>
        <v>0</v>
      </c>
      <c r="Z51" s="29">
        <f t="shared" si="3"/>
        <v>2</v>
      </c>
    </row>
    <row r="52" spans="1:26" x14ac:dyDescent="0.25">
      <c r="A52" s="78">
        <f t="shared" si="2"/>
        <v>42</v>
      </c>
      <c r="B52" s="73" t="s">
        <v>73</v>
      </c>
      <c r="C52" s="69" t="s">
        <v>130</v>
      </c>
      <c r="D52" s="64">
        <v>1</v>
      </c>
      <c r="E52" s="84">
        <v>0.5</v>
      </c>
      <c r="F52" s="84">
        <v>0.5</v>
      </c>
      <c r="G52" s="84">
        <v>0.5</v>
      </c>
      <c r="H52" s="84">
        <v>0.5</v>
      </c>
      <c r="I52" s="84">
        <v>1</v>
      </c>
      <c r="J52" s="84">
        <v>1</v>
      </c>
      <c r="K52" s="24">
        <v>0.5</v>
      </c>
      <c r="L52" s="24">
        <v>0.5</v>
      </c>
      <c r="M52" s="84">
        <v>1</v>
      </c>
      <c r="N52" s="84">
        <v>1</v>
      </c>
      <c r="O52" s="84">
        <v>1</v>
      </c>
      <c r="P52" s="84">
        <v>1</v>
      </c>
      <c r="Q52" s="84">
        <v>1</v>
      </c>
      <c r="R52" s="84">
        <v>1</v>
      </c>
      <c r="S52" s="84">
        <v>1</v>
      </c>
      <c r="T52" s="84">
        <v>1</v>
      </c>
      <c r="U52" s="84">
        <v>1</v>
      </c>
      <c r="V52" s="84">
        <v>1</v>
      </c>
      <c r="W52" s="84">
        <v>1</v>
      </c>
      <c r="X52" s="54">
        <f t="shared" si="4"/>
        <v>17</v>
      </c>
      <c r="Y52" s="147">
        <f t="shared" si="1"/>
        <v>-1</v>
      </c>
      <c r="Z52" s="29">
        <f t="shared" si="3"/>
        <v>2</v>
      </c>
    </row>
    <row r="53" spans="1:26" x14ac:dyDescent="0.25">
      <c r="A53" s="78">
        <f t="shared" si="2"/>
        <v>43</v>
      </c>
      <c r="B53" s="73" t="s">
        <v>74</v>
      </c>
      <c r="C53" s="69" t="s">
        <v>131</v>
      </c>
      <c r="D53" s="64">
        <v>1</v>
      </c>
      <c r="E53" s="84">
        <v>0.5</v>
      </c>
      <c r="F53" s="84">
        <v>0.5</v>
      </c>
      <c r="G53" s="84">
        <v>0.5</v>
      </c>
      <c r="H53" s="84">
        <v>0.5</v>
      </c>
      <c r="I53" s="84">
        <v>1</v>
      </c>
      <c r="J53" s="84">
        <v>1</v>
      </c>
      <c r="K53" s="24">
        <v>0.5</v>
      </c>
      <c r="L53" s="24">
        <v>0.5</v>
      </c>
      <c r="M53" s="84">
        <v>1</v>
      </c>
      <c r="N53" s="84">
        <v>1</v>
      </c>
      <c r="O53" s="84">
        <v>1</v>
      </c>
      <c r="P53" s="84">
        <v>1</v>
      </c>
      <c r="Q53" s="84">
        <v>1</v>
      </c>
      <c r="R53" s="84">
        <v>1</v>
      </c>
      <c r="S53" s="84">
        <v>1</v>
      </c>
      <c r="T53" s="84">
        <v>1</v>
      </c>
      <c r="U53" s="84">
        <v>1</v>
      </c>
      <c r="V53" s="84">
        <v>1</v>
      </c>
      <c r="W53" s="84">
        <v>1</v>
      </c>
      <c r="X53" s="54">
        <f t="shared" si="4"/>
        <v>17</v>
      </c>
      <c r="Y53" s="147">
        <f t="shared" si="1"/>
        <v>-1</v>
      </c>
      <c r="Z53" s="29">
        <f t="shared" si="3"/>
        <v>2</v>
      </c>
    </row>
    <row r="54" spans="1:26" x14ac:dyDescent="0.25">
      <c r="A54" s="78">
        <f t="shared" si="2"/>
        <v>44</v>
      </c>
      <c r="B54" s="73" t="s">
        <v>75</v>
      </c>
      <c r="C54" s="69" t="s">
        <v>132</v>
      </c>
      <c r="D54" s="64">
        <v>1</v>
      </c>
      <c r="E54" s="84">
        <v>0.5</v>
      </c>
      <c r="F54" s="84">
        <v>0.5</v>
      </c>
      <c r="G54" s="84">
        <v>0.5</v>
      </c>
      <c r="H54" s="84">
        <v>0.5</v>
      </c>
      <c r="I54" s="84">
        <v>1</v>
      </c>
      <c r="J54" s="84">
        <v>1</v>
      </c>
      <c r="K54" s="24">
        <v>0.5</v>
      </c>
      <c r="L54" s="24">
        <v>0.5</v>
      </c>
      <c r="M54" s="84">
        <v>1</v>
      </c>
      <c r="N54" s="84">
        <v>0</v>
      </c>
      <c r="O54" s="84">
        <v>1</v>
      </c>
      <c r="P54" s="84">
        <v>1</v>
      </c>
      <c r="Q54" s="84">
        <v>1</v>
      </c>
      <c r="R54" s="84">
        <v>1</v>
      </c>
      <c r="S54" s="84">
        <v>1</v>
      </c>
      <c r="T54" s="84">
        <v>1</v>
      </c>
      <c r="U54" s="84">
        <v>1</v>
      </c>
      <c r="V54" s="84">
        <v>1</v>
      </c>
      <c r="W54" s="84">
        <v>1</v>
      </c>
      <c r="X54" s="54">
        <f t="shared" si="4"/>
        <v>16</v>
      </c>
      <c r="Y54" s="147">
        <f t="shared" si="1"/>
        <v>0</v>
      </c>
      <c r="Z54" s="29">
        <f t="shared" ref="Z54:Z67" si="5">IF(Y54&lt;=1,2,IF(Y54&lt;=2,1.5,IF(Y54&lt;=3,1,IF(Y54&lt;=4,0.5,IF(Y54&lt;=6,0,"нема право")))))</f>
        <v>2</v>
      </c>
    </row>
    <row r="55" spans="1:26" x14ac:dyDescent="0.25">
      <c r="A55" s="78">
        <f t="shared" si="2"/>
        <v>45</v>
      </c>
      <c r="B55" s="73" t="s">
        <v>76</v>
      </c>
      <c r="C55" s="69" t="s">
        <v>133</v>
      </c>
      <c r="D55" s="64">
        <v>1</v>
      </c>
      <c r="E55" s="84">
        <v>0.5</v>
      </c>
      <c r="F55" s="84">
        <v>0.5</v>
      </c>
      <c r="G55" s="84">
        <v>0.5</v>
      </c>
      <c r="H55" s="84">
        <v>0.5</v>
      </c>
      <c r="I55" s="84">
        <v>1</v>
      </c>
      <c r="J55" s="84">
        <v>1</v>
      </c>
      <c r="K55" s="24">
        <v>0.5</v>
      </c>
      <c r="L55" s="24">
        <v>0.5</v>
      </c>
      <c r="M55" s="84">
        <v>1</v>
      </c>
      <c r="N55" s="84">
        <v>1</v>
      </c>
      <c r="O55" s="84">
        <v>1</v>
      </c>
      <c r="P55" s="84">
        <v>1</v>
      </c>
      <c r="Q55" s="84">
        <v>1</v>
      </c>
      <c r="R55" s="84">
        <v>1</v>
      </c>
      <c r="S55" s="84">
        <v>1</v>
      </c>
      <c r="T55" s="84">
        <v>1</v>
      </c>
      <c r="U55" s="84">
        <v>1</v>
      </c>
      <c r="V55" s="84">
        <v>1</v>
      </c>
      <c r="W55" s="84">
        <v>1</v>
      </c>
      <c r="X55" s="54">
        <f t="shared" si="4"/>
        <v>17</v>
      </c>
      <c r="Y55" s="147">
        <f t="shared" si="1"/>
        <v>-1</v>
      </c>
      <c r="Z55" s="29">
        <f t="shared" si="5"/>
        <v>2</v>
      </c>
    </row>
    <row r="56" spans="1:26" x14ac:dyDescent="0.25">
      <c r="A56" s="78">
        <f t="shared" si="2"/>
        <v>46</v>
      </c>
      <c r="B56" s="73" t="s">
        <v>77</v>
      </c>
      <c r="C56" s="69" t="s">
        <v>134</v>
      </c>
      <c r="D56" s="64">
        <v>1</v>
      </c>
      <c r="E56" s="84">
        <v>0.5</v>
      </c>
      <c r="F56" s="84">
        <v>0.5</v>
      </c>
      <c r="G56" s="84">
        <v>0.5</v>
      </c>
      <c r="H56" s="84">
        <v>0.5</v>
      </c>
      <c r="I56" s="84">
        <v>1</v>
      </c>
      <c r="J56" s="84">
        <v>1</v>
      </c>
      <c r="K56" s="24">
        <v>0.5</v>
      </c>
      <c r="L56" s="24">
        <v>0.5</v>
      </c>
      <c r="M56" s="84">
        <v>1</v>
      </c>
      <c r="N56" s="84">
        <v>1</v>
      </c>
      <c r="O56" s="84">
        <v>1</v>
      </c>
      <c r="P56" s="84">
        <v>1</v>
      </c>
      <c r="Q56" s="84">
        <v>1</v>
      </c>
      <c r="R56" s="84">
        <v>1</v>
      </c>
      <c r="S56" s="84">
        <v>1</v>
      </c>
      <c r="T56" s="84">
        <v>1</v>
      </c>
      <c r="U56" s="84">
        <v>1</v>
      </c>
      <c r="V56" s="84">
        <v>1</v>
      </c>
      <c r="W56" s="84">
        <v>1</v>
      </c>
      <c r="X56" s="54">
        <f t="shared" si="4"/>
        <v>17</v>
      </c>
      <c r="Y56" s="147">
        <f t="shared" si="1"/>
        <v>-1</v>
      </c>
      <c r="Z56" s="29">
        <f t="shared" si="5"/>
        <v>2</v>
      </c>
    </row>
    <row r="57" spans="1:26" x14ac:dyDescent="0.25">
      <c r="A57" s="78">
        <f t="shared" si="2"/>
        <v>47</v>
      </c>
      <c r="B57" s="73" t="s">
        <v>78</v>
      </c>
      <c r="C57" s="69" t="s">
        <v>135</v>
      </c>
      <c r="D57" s="64">
        <v>1</v>
      </c>
      <c r="E57" s="84">
        <v>0.5</v>
      </c>
      <c r="F57" s="84">
        <v>0.5</v>
      </c>
      <c r="G57" s="84">
        <v>0.5</v>
      </c>
      <c r="H57" s="84">
        <v>0.5</v>
      </c>
      <c r="I57" s="84">
        <v>1</v>
      </c>
      <c r="J57" s="84">
        <v>1</v>
      </c>
      <c r="K57" s="24">
        <v>0.5</v>
      </c>
      <c r="L57" s="24">
        <v>0.5</v>
      </c>
      <c r="M57" s="84">
        <v>1</v>
      </c>
      <c r="N57" s="84">
        <v>1</v>
      </c>
      <c r="O57" s="84">
        <v>1</v>
      </c>
      <c r="P57" s="84">
        <v>1</v>
      </c>
      <c r="Q57" s="84">
        <v>1</v>
      </c>
      <c r="R57" s="84">
        <v>1</v>
      </c>
      <c r="S57" s="84">
        <v>1</v>
      </c>
      <c r="T57" s="84">
        <v>1</v>
      </c>
      <c r="U57" s="84">
        <v>1</v>
      </c>
      <c r="V57" s="84">
        <v>1</v>
      </c>
      <c r="W57" s="84">
        <v>1</v>
      </c>
      <c r="X57" s="54">
        <f t="shared" si="4"/>
        <v>17</v>
      </c>
      <c r="Y57" s="147">
        <f t="shared" si="1"/>
        <v>-1</v>
      </c>
      <c r="Z57" s="29">
        <f t="shared" si="5"/>
        <v>2</v>
      </c>
    </row>
    <row r="58" spans="1:26" x14ac:dyDescent="0.25">
      <c r="A58" s="78">
        <f t="shared" si="2"/>
        <v>48</v>
      </c>
      <c r="B58" s="73" t="s">
        <v>79</v>
      </c>
      <c r="C58" s="69" t="s">
        <v>136</v>
      </c>
      <c r="D58" s="64">
        <v>1</v>
      </c>
      <c r="E58" s="84">
        <v>0.5</v>
      </c>
      <c r="F58" s="84">
        <v>0.5</v>
      </c>
      <c r="G58" s="84">
        <v>0.5</v>
      </c>
      <c r="H58" s="84">
        <v>0.5</v>
      </c>
      <c r="I58" s="84">
        <v>1</v>
      </c>
      <c r="J58" s="84">
        <v>1</v>
      </c>
      <c r="K58" s="24">
        <v>0.5</v>
      </c>
      <c r="L58" s="24">
        <v>0.5</v>
      </c>
      <c r="M58" s="84">
        <v>1</v>
      </c>
      <c r="N58" s="84">
        <v>1</v>
      </c>
      <c r="O58" s="84">
        <v>1</v>
      </c>
      <c r="P58" s="84">
        <v>1</v>
      </c>
      <c r="Q58" s="84">
        <v>1</v>
      </c>
      <c r="R58" s="84">
        <v>1</v>
      </c>
      <c r="S58" s="84">
        <v>1</v>
      </c>
      <c r="T58" s="84">
        <v>1</v>
      </c>
      <c r="U58" s="84">
        <v>1</v>
      </c>
      <c r="V58" s="84">
        <v>1</v>
      </c>
      <c r="W58" s="84">
        <v>0</v>
      </c>
      <c r="X58" s="54">
        <f t="shared" si="4"/>
        <v>16</v>
      </c>
      <c r="Y58" s="147">
        <f t="shared" si="1"/>
        <v>0</v>
      </c>
      <c r="Z58" s="29">
        <f t="shared" si="5"/>
        <v>2</v>
      </c>
    </row>
    <row r="59" spans="1:26" x14ac:dyDescent="0.25">
      <c r="A59" s="78">
        <f t="shared" si="2"/>
        <v>49</v>
      </c>
      <c r="B59" s="73" t="s">
        <v>80</v>
      </c>
      <c r="C59" s="69" t="s">
        <v>137</v>
      </c>
      <c r="D59" s="64">
        <v>1</v>
      </c>
      <c r="E59" s="84">
        <v>0.5</v>
      </c>
      <c r="F59" s="84">
        <v>0.5</v>
      </c>
      <c r="G59" s="84">
        <v>0.5</v>
      </c>
      <c r="H59" s="84">
        <v>0.5</v>
      </c>
      <c r="I59" s="84">
        <v>1</v>
      </c>
      <c r="J59" s="84">
        <v>1</v>
      </c>
      <c r="K59" s="24">
        <v>0.5</v>
      </c>
      <c r="L59" s="24">
        <v>0</v>
      </c>
      <c r="M59" s="84">
        <v>0</v>
      </c>
      <c r="N59" s="84">
        <v>1</v>
      </c>
      <c r="O59" s="84">
        <v>1</v>
      </c>
      <c r="P59" s="84">
        <v>1</v>
      </c>
      <c r="Q59" s="84">
        <v>0</v>
      </c>
      <c r="R59" s="84">
        <v>1</v>
      </c>
      <c r="S59" s="84">
        <v>1</v>
      </c>
      <c r="T59" s="84">
        <v>1</v>
      </c>
      <c r="U59" s="84">
        <v>1</v>
      </c>
      <c r="V59" s="84">
        <v>1</v>
      </c>
      <c r="W59" s="84">
        <v>1</v>
      </c>
      <c r="X59" s="54">
        <f t="shared" si="4"/>
        <v>14.5</v>
      </c>
      <c r="Y59" s="147">
        <f t="shared" si="1"/>
        <v>1.5</v>
      </c>
      <c r="Z59" s="29">
        <f t="shared" si="5"/>
        <v>1.5</v>
      </c>
    </row>
    <row r="60" spans="1:26" x14ac:dyDescent="0.25">
      <c r="A60" s="78">
        <f t="shared" si="2"/>
        <v>50</v>
      </c>
      <c r="B60" s="73" t="s">
        <v>81</v>
      </c>
      <c r="C60" s="69" t="s">
        <v>138</v>
      </c>
      <c r="D60" s="64">
        <v>1</v>
      </c>
      <c r="E60" s="84">
        <v>0.5</v>
      </c>
      <c r="F60" s="84">
        <v>0.5</v>
      </c>
      <c r="G60" s="84">
        <v>0.5</v>
      </c>
      <c r="H60" s="84">
        <v>0.5</v>
      </c>
      <c r="I60" s="84">
        <v>1</v>
      </c>
      <c r="J60" s="84">
        <v>1</v>
      </c>
      <c r="K60" s="24">
        <v>0.5</v>
      </c>
      <c r="L60" s="24">
        <v>0.5</v>
      </c>
      <c r="M60" s="84">
        <v>1</v>
      </c>
      <c r="N60" s="84">
        <v>1</v>
      </c>
      <c r="O60" s="84">
        <v>1</v>
      </c>
      <c r="P60" s="84">
        <v>1</v>
      </c>
      <c r="Q60" s="84">
        <v>1</v>
      </c>
      <c r="R60" s="84">
        <v>0</v>
      </c>
      <c r="S60" s="84">
        <v>1</v>
      </c>
      <c r="T60" s="84">
        <v>1</v>
      </c>
      <c r="U60" s="84">
        <v>1</v>
      </c>
      <c r="V60" s="84">
        <v>1</v>
      </c>
      <c r="W60" s="84">
        <v>1</v>
      </c>
      <c r="X60" s="54">
        <f t="shared" si="4"/>
        <v>16</v>
      </c>
      <c r="Y60" s="147">
        <f t="shared" si="1"/>
        <v>0</v>
      </c>
      <c r="Z60" s="29">
        <f t="shared" si="5"/>
        <v>2</v>
      </c>
    </row>
    <row r="61" spans="1:26" x14ac:dyDescent="0.25">
      <c r="A61" s="78">
        <f t="shared" si="2"/>
        <v>51</v>
      </c>
      <c r="B61" s="73" t="s">
        <v>82</v>
      </c>
      <c r="C61" s="69" t="s">
        <v>139</v>
      </c>
      <c r="D61" s="64">
        <v>1</v>
      </c>
      <c r="E61" s="84">
        <v>0.5</v>
      </c>
      <c r="F61" s="84">
        <v>0.5</v>
      </c>
      <c r="G61" s="84">
        <v>0.5</v>
      </c>
      <c r="H61" s="84">
        <v>0.5</v>
      </c>
      <c r="I61" s="84">
        <v>1</v>
      </c>
      <c r="J61" s="84">
        <v>1</v>
      </c>
      <c r="K61" s="24">
        <v>0.5</v>
      </c>
      <c r="L61" s="24">
        <v>0.5</v>
      </c>
      <c r="M61" s="84">
        <v>1</v>
      </c>
      <c r="N61" s="84">
        <v>1</v>
      </c>
      <c r="O61" s="84">
        <v>1</v>
      </c>
      <c r="P61" s="84">
        <v>1</v>
      </c>
      <c r="Q61" s="84">
        <v>1</v>
      </c>
      <c r="R61" s="84">
        <v>1</v>
      </c>
      <c r="S61" s="84">
        <v>1</v>
      </c>
      <c r="T61" s="84">
        <v>1</v>
      </c>
      <c r="U61" s="84">
        <v>1</v>
      </c>
      <c r="V61" s="84">
        <v>1</v>
      </c>
      <c r="W61" s="84">
        <v>1</v>
      </c>
      <c r="X61" s="54">
        <f t="shared" si="4"/>
        <v>17</v>
      </c>
      <c r="Y61" s="147">
        <f t="shared" si="1"/>
        <v>-1</v>
      </c>
      <c r="Z61" s="29">
        <f t="shared" si="5"/>
        <v>2</v>
      </c>
    </row>
    <row r="62" spans="1:26" x14ac:dyDescent="0.25">
      <c r="A62" s="78">
        <f t="shared" si="2"/>
        <v>52</v>
      </c>
      <c r="B62" s="73" t="s">
        <v>83</v>
      </c>
      <c r="C62" s="69" t="s">
        <v>140</v>
      </c>
      <c r="D62" s="64">
        <v>0</v>
      </c>
      <c r="E62" s="56">
        <v>0</v>
      </c>
      <c r="F62" s="84">
        <v>0.5</v>
      </c>
      <c r="G62" s="84">
        <v>0.5</v>
      </c>
      <c r="H62" s="84">
        <v>0.5</v>
      </c>
      <c r="I62" s="84">
        <v>1</v>
      </c>
      <c r="J62" s="84">
        <v>1</v>
      </c>
      <c r="K62" s="24">
        <v>0.5</v>
      </c>
      <c r="L62" s="24">
        <v>0.5</v>
      </c>
      <c r="M62" s="84">
        <v>1</v>
      </c>
      <c r="N62" s="84">
        <v>1</v>
      </c>
      <c r="O62" s="84">
        <v>1</v>
      </c>
      <c r="P62" s="84">
        <v>0</v>
      </c>
      <c r="Q62" s="84">
        <v>1</v>
      </c>
      <c r="R62" s="84">
        <v>1</v>
      </c>
      <c r="S62" s="84">
        <v>1</v>
      </c>
      <c r="T62" s="84">
        <v>1</v>
      </c>
      <c r="U62" s="84">
        <v>1</v>
      </c>
      <c r="V62" s="84">
        <v>1</v>
      </c>
      <c r="W62" s="84">
        <v>1</v>
      </c>
      <c r="X62" s="54">
        <f t="shared" si="4"/>
        <v>14.5</v>
      </c>
      <c r="Y62" s="147">
        <f t="shared" si="1"/>
        <v>1.5</v>
      </c>
      <c r="Z62" s="29">
        <f t="shared" si="5"/>
        <v>1.5</v>
      </c>
    </row>
    <row r="63" spans="1:26" x14ac:dyDescent="0.25">
      <c r="A63" s="78">
        <f t="shared" si="2"/>
        <v>53</v>
      </c>
      <c r="B63" s="73" t="s">
        <v>84</v>
      </c>
      <c r="C63" s="69" t="s">
        <v>141</v>
      </c>
      <c r="D63" s="64">
        <v>0</v>
      </c>
      <c r="E63" s="84">
        <v>0.5</v>
      </c>
      <c r="F63" s="84">
        <v>0.5</v>
      </c>
      <c r="G63" s="84">
        <v>0.5</v>
      </c>
      <c r="H63" s="84">
        <v>0.5</v>
      </c>
      <c r="I63" s="84">
        <v>1</v>
      </c>
      <c r="J63" s="84">
        <v>1</v>
      </c>
      <c r="K63" s="24">
        <v>0.5</v>
      </c>
      <c r="L63" s="24">
        <v>0.5</v>
      </c>
      <c r="M63" s="84">
        <v>1</v>
      </c>
      <c r="N63" s="84">
        <v>1</v>
      </c>
      <c r="O63" s="84">
        <v>1</v>
      </c>
      <c r="P63" s="84">
        <v>1</v>
      </c>
      <c r="Q63" s="84">
        <v>1</v>
      </c>
      <c r="R63" s="84">
        <v>1</v>
      </c>
      <c r="S63" s="84">
        <v>1</v>
      </c>
      <c r="T63" s="84">
        <v>1</v>
      </c>
      <c r="U63" s="84">
        <v>1</v>
      </c>
      <c r="V63" s="84">
        <v>1</v>
      </c>
      <c r="W63" s="84">
        <v>1</v>
      </c>
      <c r="X63" s="54">
        <f t="shared" si="4"/>
        <v>16</v>
      </c>
      <c r="Y63" s="147">
        <f t="shared" si="1"/>
        <v>0</v>
      </c>
      <c r="Z63" s="29">
        <f t="shared" si="5"/>
        <v>2</v>
      </c>
    </row>
    <row r="64" spans="1:26" x14ac:dyDescent="0.25">
      <c r="A64" s="78">
        <f t="shared" si="2"/>
        <v>54</v>
      </c>
      <c r="B64" s="73" t="s">
        <v>85</v>
      </c>
      <c r="C64" s="69" t="s">
        <v>142</v>
      </c>
      <c r="D64" s="64">
        <v>0</v>
      </c>
      <c r="E64" s="56">
        <v>0</v>
      </c>
      <c r="F64" s="84">
        <v>0.5</v>
      </c>
      <c r="G64" s="84">
        <v>0.5</v>
      </c>
      <c r="H64" s="84">
        <v>0.5</v>
      </c>
      <c r="I64" s="84">
        <v>1</v>
      </c>
      <c r="J64" s="84">
        <v>1</v>
      </c>
      <c r="K64" s="24">
        <v>0.5</v>
      </c>
      <c r="L64" s="24">
        <v>0.5</v>
      </c>
      <c r="M64" s="84">
        <v>1</v>
      </c>
      <c r="N64" s="84">
        <v>0</v>
      </c>
      <c r="O64" s="84">
        <v>1</v>
      </c>
      <c r="P64" s="84">
        <v>1</v>
      </c>
      <c r="Q64" s="84">
        <v>1</v>
      </c>
      <c r="R64" s="84">
        <v>0</v>
      </c>
      <c r="S64" s="84">
        <v>1</v>
      </c>
      <c r="T64" s="84">
        <v>1</v>
      </c>
      <c r="U64" s="84">
        <v>1</v>
      </c>
      <c r="V64" s="84">
        <v>1</v>
      </c>
      <c r="W64" s="84">
        <v>1</v>
      </c>
      <c r="X64" s="54">
        <f t="shared" si="4"/>
        <v>13.5</v>
      </c>
      <c r="Y64" s="147">
        <f t="shared" si="1"/>
        <v>2.5</v>
      </c>
      <c r="Z64" s="29">
        <f t="shared" si="5"/>
        <v>1</v>
      </c>
    </row>
    <row r="65" spans="1:26" ht="18" customHeight="1" x14ac:dyDescent="0.25">
      <c r="A65" s="78">
        <f t="shared" si="2"/>
        <v>55</v>
      </c>
      <c r="B65" s="73" t="s">
        <v>86</v>
      </c>
      <c r="C65" s="69" t="s">
        <v>24</v>
      </c>
      <c r="D65" s="64">
        <v>1</v>
      </c>
      <c r="E65" s="84">
        <v>0.5</v>
      </c>
      <c r="F65" s="56">
        <v>0</v>
      </c>
      <c r="G65" s="84">
        <v>0</v>
      </c>
      <c r="H65" s="56">
        <v>0</v>
      </c>
      <c r="I65" s="84">
        <v>0</v>
      </c>
      <c r="J65" s="84">
        <v>1</v>
      </c>
      <c r="K65" s="24">
        <v>0.5</v>
      </c>
      <c r="L65" s="24">
        <v>0.5</v>
      </c>
      <c r="M65" s="84">
        <v>1</v>
      </c>
      <c r="N65" s="84">
        <v>1</v>
      </c>
      <c r="O65" s="84">
        <v>1</v>
      </c>
      <c r="P65" s="84">
        <v>0</v>
      </c>
      <c r="Q65" s="84">
        <v>1</v>
      </c>
      <c r="R65" s="84">
        <v>1</v>
      </c>
      <c r="S65" s="84">
        <v>1</v>
      </c>
      <c r="T65" s="84">
        <v>1</v>
      </c>
      <c r="U65" s="84">
        <v>1</v>
      </c>
      <c r="V65" s="84">
        <v>1</v>
      </c>
      <c r="W65" s="84">
        <v>1</v>
      </c>
      <c r="X65" s="54">
        <f t="shared" si="4"/>
        <v>13.5</v>
      </c>
      <c r="Y65" s="147">
        <f t="shared" si="1"/>
        <v>2.5</v>
      </c>
      <c r="Z65" s="29">
        <f t="shared" si="5"/>
        <v>1</v>
      </c>
    </row>
    <row r="66" spans="1:26" x14ac:dyDescent="0.25">
      <c r="A66" s="78">
        <f t="shared" si="2"/>
        <v>56</v>
      </c>
      <c r="B66" s="73" t="s">
        <v>87</v>
      </c>
      <c r="C66" s="69" t="s">
        <v>25</v>
      </c>
      <c r="D66" s="64">
        <v>1</v>
      </c>
      <c r="E66" s="84">
        <v>0.5</v>
      </c>
      <c r="F66" s="56">
        <v>0</v>
      </c>
      <c r="G66" s="84">
        <v>0</v>
      </c>
      <c r="H66" s="56">
        <v>0</v>
      </c>
      <c r="I66" s="84">
        <v>0</v>
      </c>
      <c r="J66" s="84">
        <v>1</v>
      </c>
      <c r="K66" s="24">
        <v>0.5</v>
      </c>
      <c r="L66" s="24">
        <v>0.5</v>
      </c>
      <c r="M66" s="84">
        <v>1</v>
      </c>
      <c r="N66" s="84">
        <v>1</v>
      </c>
      <c r="O66" s="84">
        <v>1</v>
      </c>
      <c r="P66" s="84">
        <v>0</v>
      </c>
      <c r="Q66" s="84">
        <v>1</v>
      </c>
      <c r="R66" s="84">
        <v>0</v>
      </c>
      <c r="S66" s="84">
        <v>1</v>
      </c>
      <c r="T66" s="84">
        <v>1</v>
      </c>
      <c r="U66" s="84">
        <v>1</v>
      </c>
      <c r="V66" s="84">
        <v>1</v>
      </c>
      <c r="W66" s="84">
        <v>1</v>
      </c>
      <c r="X66" s="54">
        <f t="shared" si="4"/>
        <v>12.5</v>
      </c>
      <c r="Y66" s="147">
        <f t="shared" si="1"/>
        <v>3.5</v>
      </c>
      <c r="Z66" s="29">
        <f t="shared" si="5"/>
        <v>0.5</v>
      </c>
    </row>
    <row r="67" spans="1:26" ht="16.5" thickBot="1" x14ac:dyDescent="0.3">
      <c r="A67" s="80">
        <f t="shared" si="2"/>
        <v>57</v>
      </c>
      <c r="B67" s="74" t="s">
        <v>88</v>
      </c>
      <c r="C67" s="70" t="s">
        <v>143</v>
      </c>
      <c r="D67" s="110">
        <v>0</v>
      </c>
      <c r="E67" s="111">
        <v>0.5</v>
      </c>
      <c r="F67" s="111">
        <v>0.5</v>
      </c>
      <c r="G67" s="111">
        <v>0.5</v>
      </c>
      <c r="H67" s="111">
        <v>0.5</v>
      </c>
      <c r="I67" s="111">
        <v>1</v>
      </c>
      <c r="J67" s="111">
        <v>1</v>
      </c>
      <c r="K67" s="104">
        <v>0.5</v>
      </c>
      <c r="L67" s="104">
        <v>0.5</v>
      </c>
      <c r="M67" s="105">
        <v>1</v>
      </c>
      <c r="N67" s="105">
        <v>0</v>
      </c>
      <c r="O67" s="105">
        <v>1</v>
      </c>
      <c r="P67" s="105">
        <v>1</v>
      </c>
      <c r="Q67" s="105">
        <v>1</v>
      </c>
      <c r="R67" s="105">
        <v>1</v>
      </c>
      <c r="S67" s="105">
        <v>1</v>
      </c>
      <c r="T67" s="105">
        <v>1</v>
      </c>
      <c r="U67" s="105">
        <v>1</v>
      </c>
      <c r="V67" s="105">
        <v>1</v>
      </c>
      <c r="W67" s="105">
        <v>1</v>
      </c>
      <c r="X67" s="112">
        <f t="shared" si="4"/>
        <v>15</v>
      </c>
      <c r="Y67" s="148">
        <f t="shared" si="1"/>
        <v>1</v>
      </c>
      <c r="Z67" s="113">
        <f t="shared" si="5"/>
        <v>2</v>
      </c>
    </row>
  </sheetData>
  <sheetProtection password="E295" sheet="1" objects="1" scenarios="1"/>
  <mergeCells count="10">
    <mergeCell ref="C4:O4"/>
    <mergeCell ref="A6:B6"/>
    <mergeCell ref="A1:B1"/>
    <mergeCell ref="D8:W8"/>
    <mergeCell ref="Z9:Z10"/>
    <mergeCell ref="A9:A10"/>
    <mergeCell ref="B9:B10"/>
    <mergeCell ref="C9:C10"/>
    <mergeCell ref="X9:X10"/>
    <mergeCell ref="Y9:Y10"/>
  </mergeCells>
  <pageMargins left="0" right="0" top="0" bottom="0" header="0.31496062992125984" footer="0.31496062992125984"/>
  <pageSetup paperSize="9" scale="42" orientation="landscape" r:id="rId1"/>
  <ignoredErrors>
    <ignoredError sqref="C11:C21" twoDigitTextYear="1"/>
    <ignoredError sqref="R9:S9 V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60" zoomScaleNormal="60" workbookViewId="0">
      <selection activeCell="I51" sqref="I51"/>
    </sheetView>
  </sheetViews>
  <sheetFormatPr defaultRowHeight="15.75" x14ac:dyDescent="0.25"/>
  <cols>
    <col min="1" max="1" width="8.7109375" style="21" customWidth="1"/>
    <col min="2" max="2" width="30.7109375" style="21" customWidth="1"/>
    <col min="3" max="3" width="8.7109375" style="20" customWidth="1"/>
    <col min="4" max="19" width="10.7109375" style="21" customWidth="1"/>
    <col min="20" max="20" width="21.28515625" style="21" customWidth="1"/>
    <col min="21" max="21" width="20.5703125" style="21" customWidth="1"/>
    <col min="22" max="22" width="25.7109375" style="21" customWidth="1"/>
    <col min="23" max="33" width="10.7109375" style="21" customWidth="1"/>
    <col min="34" max="34" width="25.7109375" style="21" customWidth="1"/>
    <col min="35" max="16384" width="9.140625" style="21"/>
  </cols>
  <sheetData>
    <row r="1" spans="1:34" x14ac:dyDescent="0.25">
      <c r="A1" s="151" t="s">
        <v>0</v>
      </c>
      <c r="B1" s="151"/>
      <c r="C1" s="151"/>
    </row>
    <row r="2" spans="1:34" x14ac:dyDescent="0.25">
      <c r="A2" s="30" t="s">
        <v>17</v>
      </c>
      <c r="B2" s="30"/>
      <c r="C2" s="30"/>
    </row>
    <row r="3" spans="1:34" x14ac:dyDescent="0.25">
      <c r="A3" s="30" t="s">
        <v>1</v>
      </c>
      <c r="B3" s="30"/>
      <c r="C3" s="25"/>
    </row>
    <row r="4" spans="1:34" ht="20.25" x14ac:dyDescent="0.3">
      <c r="C4" s="167" t="s">
        <v>26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34" x14ac:dyDescent="0.25">
      <c r="A5" s="31" t="s">
        <v>22</v>
      </c>
      <c r="B5" s="31"/>
      <c r="D5" s="22"/>
    </row>
    <row r="6" spans="1:34" x14ac:dyDescent="0.25">
      <c r="A6" s="168" t="s">
        <v>144</v>
      </c>
      <c r="B6" s="168"/>
    </row>
    <row r="7" spans="1:34" ht="16.5" thickBot="1" x14ac:dyDescent="0.3"/>
    <row r="8" spans="1:34" ht="16.5" thickBot="1" x14ac:dyDescent="0.3">
      <c r="D8" s="152" t="s">
        <v>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</row>
    <row r="9" spans="1:34" ht="15.75" customHeight="1" x14ac:dyDescent="0.25">
      <c r="A9" s="171" t="s">
        <v>2</v>
      </c>
      <c r="B9" s="173" t="s">
        <v>3</v>
      </c>
      <c r="C9" s="175" t="s">
        <v>4</v>
      </c>
      <c r="D9" s="82">
        <v>1</v>
      </c>
      <c r="E9" s="84">
        <v>2</v>
      </c>
      <c r="F9" s="23" t="s">
        <v>13</v>
      </c>
      <c r="G9" s="84">
        <v>4</v>
      </c>
      <c r="H9" s="84">
        <v>5</v>
      </c>
      <c r="I9" s="84">
        <v>6</v>
      </c>
      <c r="J9" s="84">
        <v>7</v>
      </c>
      <c r="K9" s="23" t="s">
        <v>14</v>
      </c>
      <c r="L9" s="23" t="s">
        <v>15</v>
      </c>
      <c r="M9" s="84">
        <v>10</v>
      </c>
      <c r="N9" s="84">
        <v>11</v>
      </c>
      <c r="O9" s="84">
        <v>12</v>
      </c>
      <c r="P9" s="84">
        <v>13</v>
      </c>
      <c r="Q9" s="84">
        <v>14</v>
      </c>
      <c r="R9" s="84">
        <v>15</v>
      </c>
      <c r="S9" s="28">
        <v>16</v>
      </c>
      <c r="T9" s="177" t="s">
        <v>6</v>
      </c>
      <c r="U9" s="165" t="s">
        <v>7</v>
      </c>
      <c r="V9" s="155" t="s">
        <v>145</v>
      </c>
      <c r="W9" s="179" t="s">
        <v>194</v>
      </c>
      <c r="X9" s="180"/>
      <c r="Y9" s="180"/>
      <c r="Z9" s="180"/>
      <c r="AA9" s="180"/>
      <c r="AB9" s="180"/>
      <c r="AC9" s="180"/>
      <c r="AD9" s="180"/>
      <c r="AE9" s="180"/>
      <c r="AF9" s="180"/>
      <c r="AG9" s="181"/>
      <c r="AH9" s="155" t="s">
        <v>16</v>
      </c>
    </row>
    <row r="10" spans="1:34" ht="16.5" thickBot="1" x14ac:dyDescent="0.3">
      <c r="A10" s="172"/>
      <c r="B10" s="174"/>
      <c r="C10" s="176"/>
      <c r="D10" s="120" t="s">
        <v>171</v>
      </c>
      <c r="E10" s="93" t="s">
        <v>172</v>
      </c>
      <c r="F10" s="93" t="s">
        <v>173</v>
      </c>
      <c r="G10" s="93" t="s">
        <v>174</v>
      </c>
      <c r="H10" s="93" t="s">
        <v>175</v>
      </c>
      <c r="I10" s="93" t="s">
        <v>176</v>
      </c>
      <c r="J10" s="93" t="s">
        <v>159</v>
      </c>
      <c r="K10" s="93" t="s">
        <v>161</v>
      </c>
      <c r="L10" s="93" t="s">
        <v>177</v>
      </c>
      <c r="M10" s="93" t="s">
        <v>178</v>
      </c>
      <c r="N10" s="93" t="s">
        <v>179</v>
      </c>
      <c r="O10" s="93" t="s">
        <v>180</v>
      </c>
      <c r="P10" s="93" t="s">
        <v>181</v>
      </c>
      <c r="Q10" s="93" t="s">
        <v>188</v>
      </c>
      <c r="R10" s="93" t="s">
        <v>189</v>
      </c>
      <c r="S10" s="121" t="s">
        <v>191</v>
      </c>
      <c r="T10" s="178"/>
      <c r="U10" s="166"/>
      <c r="V10" s="170"/>
      <c r="W10" s="182"/>
      <c r="X10" s="183"/>
      <c r="Y10" s="183"/>
      <c r="Z10" s="183"/>
      <c r="AA10" s="183"/>
      <c r="AB10" s="183"/>
      <c r="AC10" s="183"/>
      <c r="AD10" s="183"/>
      <c r="AE10" s="183"/>
      <c r="AF10" s="183"/>
      <c r="AG10" s="184"/>
      <c r="AH10" s="169"/>
    </row>
    <row r="11" spans="1:34" x14ac:dyDescent="0.25">
      <c r="A11" s="94">
        <v>1</v>
      </c>
      <c r="B11" s="95" t="s">
        <v>32</v>
      </c>
      <c r="C11" s="67" t="s">
        <v>104</v>
      </c>
      <c r="D11" s="99">
        <v>1</v>
      </c>
      <c r="E11" s="96">
        <v>1</v>
      </c>
      <c r="F11" s="96">
        <v>1</v>
      </c>
      <c r="G11" s="96">
        <v>1</v>
      </c>
      <c r="H11" s="96">
        <v>1</v>
      </c>
      <c r="I11" s="96">
        <v>1</v>
      </c>
      <c r="J11" s="96">
        <v>1</v>
      </c>
      <c r="K11" s="96">
        <v>1</v>
      </c>
      <c r="L11" s="96">
        <v>1</v>
      </c>
      <c r="M11" s="96">
        <v>1</v>
      </c>
      <c r="N11" s="98">
        <v>1</v>
      </c>
      <c r="O11" s="98">
        <v>1</v>
      </c>
      <c r="P11" s="98">
        <v>1</v>
      </c>
      <c r="Q11" s="98">
        <v>1</v>
      </c>
      <c r="R11" s="98">
        <v>0</v>
      </c>
      <c r="S11" s="143">
        <v>1</v>
      </c>
      <c r="T11" s="96">
        <f t="shared" ref="T11:T42" si="0">SUM(D11:S11)</f>
        <v>15</v>
      </c>
      <c r="U11" s="100">
        <f>16-T11</f>
        <v>1</v>
      </c>
      <c r="V11" s="142">
        <f>IF(U11&lt;=1,2,IF(U11&lt;=2,1.5,IF(U11&lt;=3,1,IF(U11&lt;=4,0.5,IF(U11&lt;=8,0,"нема право")))))</f>
        <v>2</v>
      </c>
      <c r="W11" s="87" t="s">
        <v>172</v>
      </c>
      <c r="X11" s="126" t="s">
        <v>155</v>
      </c>
      <c r="Y11" s="126" t="s">
        <v>161</v>
      </c>
      <c r="Z11" s="126" t="s">
        <v>168</v>
      </c>
      <c r="AA11" s="136" t="s">
        <v>168</v>
      </c>
      <c r="AB11" s="88" t="s">
        <v>188</v>
      </c>
      <c r="AC11" s="127"/>
      <c r="AD11" s="127"/>
      <c r="AE11" s="127"/>
      <c r="AF11" s="127"/>
      <c r="AG11" s="89"/>
      <c r="AH11" s="86">
        <v>6</v>
      </c>
    </row>
    <row r="12" spans="1:34" x14ac:dyDescent="0.25">
      <c r="A12" s="62">
        <f>A11+1</f>
        <v>2</v>
      </c>
      <c r="B12" s="65" t="s">
        <v>33</v>
      </c>
      <c r="C12" s="68" t="s">
        <v>105</v>
      </c>
      <c r="D12" s="27">
        <v>1</v>
      </c>
      <c r="E12" s="81">
        <v>1</v>
      </c>
      <c r="F12" s="81">
        <v>1</v>
      </c>
      <c r="G12" s="81">
        <v>1</v>
      </c>
      <c r="H12" s="81">
        <v>1</v>
      </c>
      <c r="I12" s="81">
        <v>1</v>
      </c>
      <c r="J12" s="81">
        <v>1</v>
      </c>
      <c r="K12" s="81">
        <v>1</v>
      </c>
      <c r="L12" s="81">
        <v>1</v>
      </c>
      <c r="M12" s="81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144">
        <v>1</v>
      </c>
      <c r="T12" s="81">
        <f t="shared" si="0"/>
        <v>16</v>
      </c>
      <c r="U12" s="35">
        <f t="shared" ref="U12:U67" si="1">16-T12</f>
        <v>0</v>
      </c>
      <c r="V12" s="29">
        <f t="shared" ref="V12:V52" si="2">IF(U12&lt;=1,2,IF(U12&lt;=2,1.5,IF(U12&lt;=3,1,IF(U12&lt;=4,0.5,IF(U12&lt;=8,0,"нема право")))))</f>
        <v>2</v>
      </c>
      <c r="W12" s="132" t="s">
        <v>161</v>
      </c>
      <c r="X12" s="32"/>
      <c r="Y12" s="33"/>
      <c r="Z12" s="33"/>
      <c r="AA12" s="33"/>
      <c r="AB12" s="33"/>
      <c r="AC12" s="124"/>
      <c r="AD12" s="124"/>
      <c r="AE12" s="124"/>
      <c r="AF12" s="124"/>
      <c r="AG12" s="37"/>
      <c r="AH12" s="86">
        <v>1</v>
      </c>
    </row>
    <row r="13" spans="1:34" x14ac:dyDescent="0.25">
      <c r="A13" s="62">
        <f t="shared" ref="A13:A67" si="3">A12+1</f>
        <v>3</v>
      </c>
      <c r="B13" s="65" t="s">
        <v>34</v>
      </c>
      <c r="C13" s="68" t="s">
        <v>106</v>
      </c>
      <c r="D13" s="27">
        <v>1</v>
      </c>
      <c r="E13" s="81">
        <v>1</v>
      </c>
      <c r="F13" s="81">
        <v>1</v>
      </c>
      <c r="G13" s="81">
        <v>1</v>
      </c>
      <c r="H13" s="81">
        <v>1</v>
      </c>
      <c r="I13" s="81">
        <v>0</v>
      </c>
      <c r="J13" s="81">
        <v>1</v>
      </c>
      <c r="K13" s="81">
        <v>1</v>
      </c>
      <c r="L13" s="81">
        <v>1</v>
      </c>
      <c r="M13" s="81">
        <v>1</v>
      </c>
      <c r="N13" s="52">
        <v>1</v>
      </c>
      <c r="O13" s="52">
        <v>1</v>
      </c>
      <c r="P13" s="52">
        <v>1</v>
      </c>
      <c r="Q13" s="140">
        <v>1</v>
      </c>
      <c r="R13" s="140">
        <v>1</v>
      </c>
      <c r="S13" s="144">
        <v>1</v>
      </c>
      <c r="T13" s="81">
        <f t="shared" si="0"/>
        <v>15</v>
      </c>
      <c r="U13" s="35">
        <f t="shared" si="1"/>
        <v>1</v>
      </c>
      <c r="V13" s="29">
        <f t="shared" si="2"/>
        <v>2</v>
      </c>
      <c r="W13" s="36" t="s">
        <v>171</v>
      </c>
      <c r="X13" s="33"/>
      <c r="Y13" s="33"/>
      <c r="Z13" s="33"/>
      <c r="AA13" s="33"/>
      <c r="AB13" s="33"/>
      <c r="AC13" s="124"/>
      <c r="AD13" s="124"/>
      <c r="AE13" s="124"/>
      <c r="AF13" s="124"/>
      <c r="AG13" s="37"/>
      <c r="AH13" s="86">
        <v>1</v>
      </c>
    </row>
    <row r="14" spans="1:34" x14ac:dyDescent="0.25">
      <c r="A14" s="62">
        <f t="shared" si="3"/>
        <v>4</v>
      </c>
      <c r="B14" s="65" t="s">
        <v>35</v>
      </c>
      <c r="C14" s="68" t="s">
        <v>107</v>
      </c>
      <c r="D14" s="27">
        <v>1</v>
      </c>
      <c r="E14" s="81">
        <v>1</v>
      </c>
      <c r="F14" s="81">
        <v>1</v>
      </c>
      <c r="G14" s="81">
        <v>1</v>
      </c>
      <c r="H14" s="81">
        <v>1</v>
      </c>
      <c r="I14" s="81">
        <v>1</v>
      </c>
      <c r="J14" s="81">
        <v>1</v>
      </c>
      <c r="K14" s="81">
        <v>1</v>
      </c>
      <c r="L14" s="81">
        <v>1</v>
      </c>
      <c r="M14" s="81">
        <v>1</v>
      </c>
      <c r="N14" s="52">
        <v>1</v>
      </c>
      <c r="O14" s="52">
        <v>1</v>
      </c>
      <c r="P14" s="52">
        <v>1</v>
      </c>
      <c r="Q14" s="140">
        <v>0</v>
      </c>
      <c r="R14" s="140">
        <v>1</v>
      </c>
      <c r="S14" s="144">
        <v>1</v>
      </c>
      <c r="T14" s="81">
        <f t="shared" si="0"/>
        <v>15</v>
      </c>
      <c r="U14" s="35">
        <f t="shared" si="1"/>
        <v>1</v>
      </c>
      <c r="V14" s="29">
        <f t="shared" si="2"/>
        <v>2</v>
      </c>
      <c r="W14" s="123" t="s">
        <v>170</v>
      </c>
      <c r="X14" s="32"/>
      <c r="Y14" s="32"/>
      <c r="Z14" s="33"/>
      <c r="AA14" s="33"/>
      <c r="AB14" s="33"/>
      <c r="AC14" s="124"/>
      <c r="AD14" s="124"/>
      <c r="AE14" s="124"/>
      <c r="AF14" s="124"/>
      <c r="AG14" s="37"/>
      <c r="AH14" s="86">
        <v>1</v>
      </c>
    </row>
    <row r="15" spans="1:34" x14ac:dyDescent="0.25">
      <c r="A15" s="62">
        <f t="shared" si="3"/>
        <v>5</v>
      </c>
      <c r="B15" s="65" t="s">
        <v>36</v>
      </c>
      <c r="C15" s="68" t="s">
        <v>108</v>
      </c>
      <c r="D15" s="27">
        <v>1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81">
        <v>1</v>
      </c>
      <c r="K15" s="81">
        <v>1</v>
      </c>
      <c r="L15" s="81">
        <v>1</v>
      </c>
      <c r="M15" s="81">
        <v>1</v>
      </c>
      <c r="N15" s="52">
        <v>1</v>
      </c>
      <c r="O15" s="52">
        <v>1</v>
      </c>
      <c r="P15" s="52">
        <v>1</v>
      </c>
      <c r="Q15" s="140">
        <v>1</v>
      </c>
      <c r="R15" s="140">
        <v>1</v>
      </c>
      <c r="S15" s="144">
        <v>1</v>
      </c>
      <c r="T15" s="81">
        <f t="shared" si="0"/>
        <v>16</v>
      </c>
      <c r="U15" s="35">
        <f t="shared" si="1"/>
        <v>0</v>
      </c>
      <c r="V15" s="29">
        <f t="shared" si="2"/>
        <v>2</v>
      </c>
      <c r="W15" s="123" t="s">
        <v>170</v>
      </c>
      <c r="X15" s="33"/>
      <c r="Y15" s="33"/>
      <c r="Z15" s="33"/>
      <c r="AA15" s="33"/>
      <c r="AB15" s="33"/>
      <c r="AC15" s="124"/>
      <c r="AD15" s="124"/>
      <c r="AE15" s="124"/>
      <c r="AF15" s="124"/>
      <c r="AG15" s="37"/>
      <c r="AH15" s="86">
        <v>1</v>
      </c>
    </row>
    <row r="16" spans="1:34" x14ac:dyDescent="0.25">
      <c r="A16" s="62">
        <f t="shared" si="3"/>
        <v>6</v>
      </c>
      <c r="B16" s="65" t="s">
        <v>37</v>
      </c>
      <c r="C16" s="68" t="s">
        <v>109</v>
      </c>
      <c r="D16" s="27">
        <v>1</v>
      </c>
      <c r="E16" s="81">
        <v>1</v>
      </c>
      <c r="F16" s="81">
        <v>1</v>
      </c>
      <c r="G16" s="81">
        <v>1</v>
      </c>
      <c r="H16" s="81">
        <v>1</v>
      </c>
      <c r="I16" s="81">
        <v>1</v>
      </c>
      <c r="J16" s="81">
        <v>1</v>
      </c>
      <c r="K16" s="81">
        <v>1</v>
      </c>
      <c r="L16" s="81">
        <v>1</v>
      </c>
      <c r="M16" s="81">
        <v>1</v>
      </c>
      <c r="N16" s="52">
        <v>1</v>
      </c>
      <c r="O16" s="52">
        <v>1</v>
      </c>
      <c r="P16" s="52">
        <v>1</v>
      </c>
      <c r="Q16" s="140">
        <v>1</v>
      </c>
      <c r="R16" s="140">
        <v>1</v>
      </c>
      <c r="S16" s="144">
        <v>1</v>
      </c>
      <c r="T16" s="81">
        <f t="shared" si="0"/>
        <v>16</v>
      </c>
      <c r="U16" s="35">
        <f t="shared" si="1"/>
        <v>0</v>
      </c>
      <c r="V16" s="29">
        <f t="shared" si="2"/>
        <v>2</v>
      </c>
      <c r="W16" s="36"/>
      <c r="X16" s="32"/>
      <c r="Y16" s="32"/>
      <c r="Z16" s="32"/>
      <c r="AA16" s="32"/>
      <c r="AB16" s="33"/>
      <c r="AC16" s="124"/>
      <c r="AD16" s="124"/>
      <c r="AE16" s="124"/>
      <c r="AF16" s="124"/>
      <c r="AG16" s="37"/>
      <c r="AH16" s="86">
        <v>0</v>
      </c>
    </row>
    <row r="17" spans="1:34" x14ac:dyDescent="0.25">
      <c r="A17" s="62">
        <f t="shared" si="3"/>
        <v>7</v>
      </c>
      <c r="B17" s="65" t="s">
        <v>38</v>
      </c>
      <c r="C17" s="68" t="s">
        <v>110</v>
      </c>
      <c r="D17" s="27">
        <v>1</v>
      </c>
      <c r="E17" s="81">
        <v>1</v>
      </c>
      <c r="F17" s="81">
        <v>1</v>
      </c>
      <c r="G17" s="81">
        <v>1</v>
      </c>
      <c r="H17" s="81">
        <v>1</v>
      </c>
      <c r="I17" s="81">
        <v>1</v>
      </c>
      <c r="J17" s="81">
        <v>1</v>
      </c>
      <c r="K17" s="81">
        <v>1</v>
      </c>
      <c r="L17" s="81">
        <v>1</v>
      </c>
      <c r="M17" s="81">
        <v>1</v>
      </c>
      <c r="N17" s="52">
        <v>1</v>
      </c>
      <c r="O17" s="52">
        <v>1</v>
      </c>
      <c r="P17" s="52">
        <v>1</v>
      </c>
      <c r="Q17" s="140">
        <v>1</v>
      </c>
      <c r="R17" s="140">
        <v>1</v>
      </c>
      <c r="S17" s="144">
        <v>1</v>
      </c>
      <c r="T17" s="81">
        <f t="shared" si="0"/>
        <v>16</v>
      </c>
      <c r="U17" s="35">
        <f t="shared" si="1"/>
        <v>0</v>
      </c>
      <c r="V17" s="29">
        <f t="shared" si="2"/>
        <v>2</v>
      </c>
      <c r="W17" s="38" t="s">
        <v>171</v>
      </c>
      <c r="X17" s="33" t="s">
        <v>178</v>
      </c>
      <c r="Y17" s="122" t="s">
        <v>160</v>
      </c>
      <c r="Z17" s="130" t="s">
        <v>161</v>
      </c>
      <c r="AA17" s="122" t="s">
        <v>168</v>
      </c>
      <c r="AB17" s="33"/>
      <c r="AC17" s="124"/>
      <c r="AD17" s="124"/>
      <c r="AE17" s="124"/>
      <c r="AF17" s="124"/>
      <c r="AG17" s="37"/>
      <c r="AH17" s="86">
        <v>5</v>
      </c>
    </row>
    <row r="18" spans="1:34" x14ac:dyDescent="0.25">
      <c r="A18" s="62">
        <f t="shared" si="3"/>
        <v>8</v>
      </c>
      <c r="B18" s="65" t="s">
        <v>39</v>
      </c>
      <c r="C18" s="68" t="s">
        <v>111</v>
      </c>
      <c r="D18" s="27">
        <v>1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1</v>
      </c>
      <c r="L18" s="81">
        <v>1</v>
      </c>
      <c r="M18" s="81">
        <v>1</v>
      </c>
      <c r="N18" s="52">
        <v>1</v>
      </c>
      <c r="O18" s="52">
        <v>1</v>
      </c>
      <c r="P18" s="52">
        <v>1</v>
      </c>
      <c r="Q18" s="140">
        <v>1</v>
      </c>
      <c r="R18" s="140">
        <v>1</v>
      </c>
      <c r="S18" s="144">
        <v>1</v>
      </c>
      <c r="T18" s="81">
        <f t="shared" si="0"/>
        <v>16</v>
      </c>
      <c r="U18" s="35">
        <f t="shared" si="1"/>
        <v>0</v>
      </c>
      <c r="V18" s="29">
        <f t="shared" si="2"/>
        <v>2</v>
      </c>
      <c r="W18" s="36"/>
      <c r="X18" s="32"/>
      <c r="Y18" s="32"/>
      <c r="Z18" s="32"/>
      <c r="AA18" s="32"/>
      <c r="AB18" s="32"/>
      <c r="AC18" s="128"/>
      <c r="AD18" s="128"/>
      <c r="AE18" s="128"/>
      <c r="AF18" s="128"/>
      <c r="AG18" s="39"/>
      <c r="AH18" s="86">
        <v>0</v>
      </c>
    </row>
    <row r="19" spans="1:34" x14ac:dyDescent="0.25">
      <c r="A19" s="62">
        <f t="shared" si="3"/>
        <v>9</v>
      </c>
      <c r="B19" s="65" t="s">
        <v>40</v>
      </c>
      <c r="C19" s="68" t="s">
        <v>112</v>
      </c>
      <c r="D19" s="27">
        <v>1</v>
      </c>
      <c r="E19" s="81">
        <v>1</v>
      </c>
      <c r="F19" s="81">
        <v>1</v>
      </c>
      <c r="G19" s="81">
        <v>1</v>
      </c>
      <c r="H19" s="81">
        <v>1</v>
      </c>
      <c r="I19" s="81">
        <v>1</v>
      </c>
      <c r="J19" s="81">
        <v>1</v>
      </c>
      <c r="K19" s="81">
        <v>1</v>
      </c>
      <c r="L19" s="81">
        <v>1</v>
      </c>
      <c r="M19" s="81">
        <v>1</v>
      </c>
      <c r="N19" s="52">
        <v>1</v>
      </c>
      <c r="O19" s="52">
        <v>1</v>
      </c>
      <c r="P19" s="52">
        <v>1</v>
      </c>
      <c r="Q19" s="140">
        <v>1</v>
      </c>
      <c r="R19" s="140">
        <v>1</v>
      </c>
      <c r="S19" s="144">
        <v>1</v>
      </c>
      <c r="T19" s="81">
        <f t="shared" si="0"/>
        <v>16</v>
      </c>
      <c r="U19" s="35">
        <f t="shared" si="1"/>
        <v>0</v>
      </c>
      <c r="V19" s="29">
        <f t="shared" si="2"/>
        <v>2</v>
      </c>
      <c r="W19" s="36" t="s">
        <v>172</v>
      </c>
      <c r="X19" s="124" t="s">
        <v>178</v>
      </c>
      <c r="Y19" s="125" t="s">
        <v>152</v>
      </c>
      <c r="Z19" s="122" t="s">
        <v>155</v>
      </c>
      <c r="AA19" s="130" t="s">
        <v>161</v>
      </c>
      <c r="AB19" s="124" t="s">
        <v>189</v>
      </c>
      <c r="AC19" s="124"/>
      <c r="AD19" s="124"/>
      <c r="AE19" s="124"/>
      <c r="AF19" s="124"/>
      <c r="AG19" s="37"/>
      <c r="AH19" s="86">
        <v>6</v>
      </c>
    </row>
    <row r="20" spans="1:34" x14ac:dyDescent="0.25">
      <c r="A20" s="62">
        <f t="shared" si="3"/>
        <v>10</v>
      </c>
      <c r="B20" s="65" t="s">
        <v>41</v>
      </c>
      <c r="C20" s="68" t="s">
        <v>113</v>
      </c>
      <c r="D20" s="27">
        <v>1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52">
        <v>1</v>
      </c>
      <c r="O20" s="52">
        <v>1</v>
      </c>
      <c r="P20" s="52">
        <v>1</v>
      </c>
      <c r="Q20" s="140">
        <v>1</v>
      </c>
      <c r="R20" s="140">
        <v>1</v>
      </c>
      <c r="S20" s="144">
        <v>1</v>
      </c>
      <c r="T20" s="81">
        <f t="shared" si="0"/>
        <v>16</v>
      </c>
      <c r="U20" s="35">
        <f t="shared" si="1"/>
        <v>0</v>
      </c>
      <c r="V20" s="29">
        <f t="shared" si="2"/>
        <v>2</v>
      </c>
      <c r="W20" s="123" t="s">
        <v>152</v>
      </c>
      <c r="X20" s="125" t="s">
        <v>168</v>
      </c>
      <c r="Y20" s="33"/>
      <c r="Z20" s="33"/>
      <c r="AA20" s="33"/>
      <c r="AB20" s="33"/>
      <c r="AC20" s="124"/>
      <c r="AD20" s="124"/>
      <c r="AE20" s="124"/>
      <c r="AF20" s="124"/>
      <c r="AG20" s="37"/>
      <c r="AH20" s="86">
        <v>2</v>
      </c>
    </row>
    <row r="21" spans="1:34" x14ac:dyDescent="0.25">
      <c r="A21" s="62">
        <f t="shared" si="3"/>
        <v>11</v>
      </c>
      <c r="B21" s="65" t="s">
        <v>42</v>
      </c>
      <c r="C21" s="68" t="s">
        <v>114</v>
      </c>
      <c r="D21" s="27">
        <v>1</v>
      </c>
      <c r="E21" s="81">
        <v>1</v>
      </c>
      <c r="F21" s="81">
        <v>1</v>
      </c>
      <c r="G21" s="81">
        <v>1</v>
      </c>
      <c r="H21" s="81">
        <v>1</v>
      </c>
      <c r="I21" s="81">
        <v>1</v>
      </c>
      <c r="J21" s="81">
        <v>1</v>
      </c>
      <c r="K21" s="81">
        <v>1</v>
      </c>
      <c r="L21" s="81">
        <v>1</v>
      </c>
      <c r="M21" s="81">
        <v>1</v>
      </c>
      <c r="N21" s="52">
        <v>1</v>
      </c>
      <c r="O21" s="52">
        <v>1</v>
      </c>
      <c r="P21" s="52">
        <v>1</v>
      </c>
      <c r="Q21" s="140">
        <v>1</v>
      </c>
      <c r="R21" s="140">
        <v>0</v>
      </c>
      <c r="S21" s="144">
        <v>1</v>
      </c>
      <c r="T21" s="81">
        <f t="shared" si="0"/>
        <v>15</v>
      </c>
      <c r="U21" s="35">
        <f t="shared" si="1"/>
        <v>1</v>
      </c>
      <c r="V21" s="29">
        <f t="shared" si="2"/>
        <v>2</v>
      </c>
      <c r="W21" s="36" t="s">
        <v>168</v>
      </c>
      <c r="X21" s="33"/>
      <c r="Y21" s="33"/>
      <c r="Z21" s="33"/>
      <c r="AA21" s="33"/>
      <c r="AB21" s="33"/>
      <c r="AC21" s="124"/>
      <c r="AD21" s="124"/>
      <c r="AE21" s="124"/>
      <c r="AF21" s="124"/>
      <c r="AG21" s="37"/>
      <c r="AH21" s="86">
        <v>1</v>
      </c>
    </row>
    <row r="22" spans="1:34" x14ac:dyDescent="0.25">
      <c r="A22" s="62">
        <f t="shared" si="3"/>
        <v>12</v>
      </c>
      <c r="B22" s="65" t="s">
        <v>43</v>
      </c>
      <c r="C22" s="68" t="s">
        <v>89</v>
      </c>
      <c r="D22" s="27">
        <v>1</v>
      </c>
      <c r="E22" s="81">
        <v>1</v>
      </c>
      <c r="F22" s="81">
        <v>1</v>
      </c>
      <c r="G22" s="81">
        <v>1</v>
      </c>
      <c r="H22" s="81">
        <v>1</v>
      </c>
      <c r="I22" s="81">
        <v>1</v>
      </c>
      <c r="J22" s="81">
        <v>1</v>
      </c>
      <c r="K22" s="81">
        <v>1</v>
      </c>
      <c r="L22" s="81">
        <v>1</v>
      </c>
      <c r="M22" s="81">
        <v>1</v>
      </c>
      <c r="N22" s="52">
        <v>1</v>
      </c>
      <c r="O22" s="52">
        <v>1</v>
      </c>
      <c r="P22" s="52">
        <v>1</v>
      </c>
      <c r="Q22" s="140">
        <v>1</v>
      </c>
      <c r="R22" s="140">
        <v>1</v>
      </c>
      <c r="S22" s="144">
        <v>1</v>
      </c>
      <c r="T22" s="81">
        <f t="shared" si="0"/>
        <v>16</v>
      </c>
      <c r="U22" s="35">
        <f t="shared" si="1"/>
        <v>0</v>
      </c>
      <c r="V22" s="29">
        <f t="shared" si="2"/>
        <v>2</v>
      </c>
      <c r="W22" s="36"/>
      <c r="X22" s="33"/>
      <c r="Y22" s="33"/>
      <c r="Z22" s="33"/>
      <c r="AA22" s="33"/>
      <c r="AB22" s="33"/>
      <c r="AC22" s="124"/>
      <c r="AD22" s="124"/>
      <c r="AE22" s="124"/>
      <c r="AF22" s="124"/>
      <c r="AG22" s="37"/>
      <c r="AH22" s="86">
        <v>0</v>
      </c>
    </row>
    <row r="23" spans="1:34" x14ac:dyDescent="0.25">
      <c r="A23" s="62">
        <f t="shared" si="3"/>
        <v>13</v>
      </c>
      <c r="B23" s="65" t="s">
        <v>44</v>
      </c>
      <c r="C23" s="68" t="s">
        <v>90</v>
      </c>
      <c r="D23" s="27">
        <v>1</v>
      </c>
      <c r="E23" s="81">
        <v>1</v>
      </c>
      <c r="F23" s="81">
        <v>1</v>
      </c>
      <c r="G23" s="81">
        <v>1</v>
      </c>
      <c r="H23" s="81">
        <v>1</v>
      </c>
      <c r="I23" s="81">
        <v>0</v>
      </c>
      <c r="J23" s="81">
        <v>1</v>
      </c>
      <c r="K23" s="81">
        <v>1</v>
      </c>
      <c r="L23" s="81">
        <v>1</v>
      </c>
      <c r="M23" s="81">
        <v>1</v>
      </c>
      <c r="N23" s="52">
        <v>1</v>
      </c>
      <c r="O23" s="52">
        <v>1</v>
      </c>
      <c r="P23" s="52">
        <v>1</v>
      </c>
      <c r="Q23" s="140">
        <v>1</v>
      </c>
      <c r="R23" s="140">
        <v>1</v>
      </c>
      <c r="S23" s="144">
        <v>1</v>
      </c>
      <c r="T23" s="81">
        <f t="shared" si="0"/>
        <v>15</v>
      </c>
      <c r="U23" s="35">
        <f t="shared" si="1"/>
        <v>1</v>
      </c>
      <c r="V23" s="29">
        <f t="shared" si="2"/>
        <v>2</v>
      </c>
      <c r="W23" s="36" t="s">
        <v>172</v>
      </c>
      <c r="X23" s="33"/>
      <c r="Y23" s="33"/>
      <c r="Z23" s="33"/>
      <c r="AA23" s="33"/>
      <c r="AB23" s="33"/>
      <c r="AC23" s="124"/>
      <c r="AD23" s="124"/>
      <c r="AE23" s="124"/>
      <c r="AF23" s="124"/>
      <c r="AG23" s="37"/>
      <c r="AH23" s="86">
        <v>1</v>
      </c>
    </row>
    <row r="24" spans="1:34" x14ac:dyDescent="0.25">
      <c r="A24" s="62">
        <f t="shared" si="3"/>
        <v>14</v>
      </c>
      <c r="B24" s="65" t="s">
        <v>45</v>
      </c>
      <c r="C24" s="68" t="s">
        <v>91</v>
      </c>
      <c r="D24" s="27">
        <v>1</v>
      </c>
      <c r="E24" s="81">
        <v>1</v>
      </c>
      <c r="F24" s="81">
        <v>1</v>
      </c>
      <c r="G24" s="81">
        <v>1</v>
      </c>
      <c r="H24" s="81">
        <v>1</v>
      </c>
      <c r="I24" s="81">
        <v>1</v>
      </c>
      <c r="J24" s="81">
        <v>1</v>
      </c>
      <c r="K24" s="81">
        <v>1</v>
      </c>
      <c r="L24" s="81">
        <v>1</v>
      </c>
      <c r="M24" s="81">
        <v>1</v>
      </c>
      <c r="N24" s="52">
        <v>1</v>
      </c>
      <c r="O24" s="52">
        <v>1</v>
      </c>
      <c r="P24" s="52">
        <v>0</v>
      </c>
      <c r="Q24" s="140">
        <v>1</v>
      </c>
      <c r="R24" s="140">
        <v>1</v>
      </c>
      <c r="S24" s="144">
        <v>1</v>
      </c>
      <c r="T24" s="81">
        <f t="shared" si="0"/>
        <v>15</v>
      </c>
      <c r="U24" s="35">
        <f t="shared" si="1"/>
        <v>1</v>
      </c>
      <c r="V24" s="29">
        <f t="shared" si="2"/>
        <v>2</v>
      </c>
      <c r="W24" s="36" t="s">
        <v>171</v>
      </c>
      <c r="X24" s="122" t="s">
        <v>182</v>
      </c>
      <c r="Y24" s="122" t="s">
        <v>151</v>
      </c>
      <c r="Z24" s="125" t="s">
        <v>152</v>
      </c>
      <c r="AA24" s="122" t="s">
        <v>155</v>
      </c>
      <c r="AB24" s="130" t="s">
        <v>161</v>
      </c>
      <c r="AC24" s="131" t="s">
        <v>170</v>
      </c>
      <c r="AD24" s="124" t="s">
        <v>189</v>
      </c>
      <c r="AE24" s="124"/>
      <c r="AF24" s="124"/>
      <c r="AG24" s="37"/>
      <c r="AH24" s="86">
        <v>6</v>
      </c>
    </row>
    <row r="25" spans="1:34" x14ac:dyDescent="0.25">
      <c r="A25" s="62">
        <f t="shared" si="3"/>
        <v>15</v>
      </c>
      <c r="B25" s="65" t="s">
        <v>46</v>
      </c>
      <c r="C25" s="68" t="s">
        <v>92</v>
      </c>
      <c r="D25" s="27">
        <v>1</v>
      </c>
      <c r="E25" s="81">
        <v>1</v>
      </c>
      <c r="F25" s="81">
        <v>1</v>
      </c>
      <c r="G25" s="81">
        <v>1</v>
      </c>
      <c r="H25" s="81">
        <v>1</v>
      </c>
      <c r="I25" s="81">
        <v>1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1</v>
      </c>
      <c r="Q25" s="140">
        <v>1</v>
      </c>
      <c r="R25" s="140">
        <v>1</v>
      </c>
      <c r="S25" s="144">
        <v>0</v>
      </c>
      <c r="T25" s="81">
        <f t="shared" si="0"/>
        <v>15</v>
      </c>
      <c r="U25" s="35">
        <f t="shared" si="1"/>
        <v>1</v>
      </c>
      <c r="V25" s="29">
        <f t="shared" si="2"/>
        <v>2</v>
      </c>
      <c r="W25" s="36"/>
      <c r="X25" s="32"/>
      <c r="Y25" s="33"/>
      <c r="Z25" s="33"/>
      <c r="AA25" s="33"/>
      <c r="AB25" s="33"/>
      <c r="AC25" s="124"/>
      <c r="AD25" s="124"/>
      <c r="AE25" s="124"/>
      <c r="AF25" s="124"/>
      <c r="AG25" s="37"/>
      <c r="AH25" s="86">
        <v>0</v>
      </c>
    </row>
    <row r="26" spans="1:34" x14ac:dyDescent="0.25">
      <c r="A26" s="62">
        <f t="shared" si="3"/>
        <v>16</v>
      </c>
      <c r="B26" s="65" t="s">
        <v>47</v>
      </c>
      <c r="C26" s="68" t="s">
        <v>93</v>
      </c>
      <c r="D26" s="27">
        <v>1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52">
        <v>0</v>
      </c>
      <c r="K26" s="52">
        <v>0</v>
      </c>
      <c r="L26" s="119">
        <v>0</v>
      </c>
      <c r="M26" s="119">
        <v>0</v>
      </c>
      <c r="N26" s="52">
        <v>0</v>
      </c>
      <c r="O26" s="52">
        <v>0</v>
      </c>
      <c r="P26" s="52">
        <v>0</v>
      </c>
      <c r="Q26" s="140">
        <v>0</v>
      </c>
      <c r="R26" s="140">
        <v>0</v>
      </c>
      <c r="S26" s="144">
        <v>0</v>
      </c>
      <c r="T26" s="81">
        <f t="shared" si="0"/>
        <v>6</v>
      </c>
      <c r="U26" s="35">
        <f t="shared" si="1"/>
        <v>10</v>
      </c>
      <c r="V26" s="29" t="str">
        <f t="shared" si="2"/>
        <v>нема право</v>
      </c>
      <c r="W26" s="36" t="s">
        <v>161</v>
      </c>
      <c r="X26" s="32"/>
      <c r="Y26" s="33"/>
      <c r="Z26" s="33"/>
      <c r="AA26" s="33"/>
      <c r="AB26" s="33"/>
      <c r="AC26" s="124"/>
      <c r="AD26" s="124"/>
      <c r="AE26" s="124"/>
      <c r="AF26" s="124"/>
      <c r="AG26" s="37"/>
      <c r="AH26" s="86">
        <v>1</v>
      </c>
    </row>
    <row r="27" spans="1:34" x14ac:dyDescent="0.25">
      <c r="A27" s="62">
        <f t="shared" si="3"/>
        <v>17</v>
      </c>
      <c r="B27" s="65" t="s">
        <v>48</v>
      </c>
      <c r="C27" s="68" t="s">
        <v>94</v>
      </c>
      <c r="D27" s="27">
        <v>1</v>
      </c>
      <c r="E27" s="81">
        <v>1</v>
      </c>
      <c r="F27" s="81">
        <v>1</v>
      </c>
      <c r="G27" s="81">
        <v>1</v>
      </c>
      <c r="H27" s="81">
        <v>1</v>
      </c>
      <c r="I27" s="81">
        <v>1</v>
      </c>
      <c r="J27" s="81">
        <v>1</v>
      </c>
      <c r="K27" s="81">
        <v>1</v>
      </c>
      <c r="L27" s="81">
        <v>1</v>
      </c>
      <c r="M27" s="81">
        <v>1</v>
      </c>
      <c r="N27" s="52">
        <v>1</v>
      </c>
      <c r="O27" s="52">
        <v>1</v>
      </c>
      <c r="P27" s="52">
        <v>1</v>
      </c>
      <c r="Q27" s="140">
        <v>1</v>
      </c>
      <c r="R27" s="140">
        <v>1</v>
      </c>
      <c r="S27" s="144">
        <v>1</v>
      </c>
      <c r="T27" s="81">
        <f t="shared" si="0"/>
        <v>16</v>
      </c>
      <c r="U27" s="35">
        <f t="shared" si="1"/>
        <v>0</v>
      </c>
      <c r="V27" s="29">
        <f t="shared" si="2"/>
        <v>2</v>
      </c>
      <c r="W27" s="38"/>
      <c r="X27" s="33"/>
      <c r="Y27" s="33"/>
      <c r="Z27" s="33"/>
      <c r="AA27" s="33"/>
      <c r="AB27" s="33"/>
      <c r="AC27" s="124"/>
      <c r="AD27" s="124"/>
      <c r="AE27" s="124"/>
      <c r="AF27" s="124"/>
      <c r="AG27" s="37"/>
      <c r="AH27" s="86">
        <v>0</v>
      </c>
    </row>
    <row r="28" spans="1:34" x14ac:dyDescent="0.25">
      <c r="A28" s="62">
        <f t="shared" si="3"/>
        <v>18</v>
      </c>
      <c r="B28" s="65" t="s">
        <v>49</v>
      </c>
      <c r="C28" s="68" t="s">
        <v>95</v>
      </c>
      <c r="D28" s="27">
        <v>1</v>
      </c>
      <c r="E28" s="81">
        <v>1</v>
      </c>
      <c r="F28" s="81">
        <v>1</v>
      </c>
      <c r="G28" s="81">
        <v>1</v>
      </c>
      <c r="H28" s="81">
        <v>1</v>
      </c>
      <c r="I28" s="81">
        <v>0</v>
      </c>
      <c r="J28" s="81">
        <v>1</v>
      </c>
      <c r="K28" s="81">
        <v>1</v>
      </c>
      <c r="L28" s="81">
        <v>1</v>
      </c>
      <c r="M28" s="81">
        <v>1</v>
      </c>
      <c r="N28" s="52">
        <v>1</v>
      </c>
      <c r="O28" s="52">
        <v>1</v>
      </c>
      <c r="P28" s="52">
        <v>0</v>
      </c>
      <c r="Q28" s="140">
        <v>1</v>
      </c>
      <c r="R28" s="140">
        <v>1</v>
      </c>
      <c r="S28" s="144">
        <v>1</v>
      </c>
      <c r="T28" s="81">
        <f t="shared" si="0"/>
        <v>14</v>
      </c>
      <c r="U28" s="35">
        <f t="shared" si="1"/>
        <v>2</v>
      </c>
      <c r="V28" s="29">
        <f t="shared" si="2"/>
        <v>1.5</v>
      </c>
      <c r="W28" s="36" t="s">
        <v>178</v>
      </c>
      <c r="X28" s="33"/>
      <c r="Y28" s="33"/>
      <c r="Z28" s="33"/>
      <c r="AA28" s="33"/>
      <c r="AB28" s="33"/>
      <c r="AC28" s="124"/>
      <c r="AD28" s="124"/>
      <c r="AE28" s="124"/>
      <c r="AF28" s="124"/>
      <c r="AG28" s="37"/>
      <c r="AH28" s="86">
        <v>1</v>
      </c>
    </row>
    <row r="29" spans="1:34" x14ac:dyDescent="0.25">
      <c r="A29" s="62">
        <f t="shared" si="3"/>
        <v>19</v>
      </c>
      <c r="B29" s="65" t="s">
        <v>50</v>
      </c>
      <c r="C29" s="68" t="s">
        <v>96</v>
      </c>
      <c r="D29" s="27">
        <v>1</v>
      </c>
      <c r="E29" s="81">
        <v>1</v>
      </c>
      <c r="F29" s="81">
        <v>1</v>
      </c>
      <c r="G29" s="81">
        <v>1</v>
      </c>
      <c r="H29" s="81">
        <v>1</v>
      </c>
      <c r="I29" s="81">
        <v>1</v>
      </c>
      <c r="J29" s="81">
        <v>1</v>
      </c>
      <c r="K29" s="81">
        <v>1</v>
      </c>
      <c r="L29" s="81">
        <v>1</v>
      </c>
      <c r="M29" s="81">
        <v>1</v>
      </c>
      <c r="N29" s="52">
        <v>1</v>
      </c>
      <c r="O29" s="52">
        <v>1</v>
      </c>
      <c r="P29" s="52">
        <v>1</v>
      </c>
      <c r="Q29" s="140">
        <v>1</v>
      </c>
      <c r="R29" s="140">
        <v>0</v>
      </c>
      <c r="S29" s="144">
        <v>1</v>
      </c>
      <c r="T29" s="81">
        <f t="shared" si="0"/>
        <v>15</v>
      </c>
      <c r="U29" s="35">
        <f t="shared" si="1"/>
        <v>1</v>
      </c>
      <c r="V29" s="29">
        <f t="shared" si="2"/>
        <v>2</v>
      </c>
      <c r="W29" s="38"/>
      <c r="X29" s="33"/>
      <c r="Y29" s="33"/>
      <c r="Z29" s="33"/>
      <c r="AA29" s="33"/>
      <c r="AB29" s="33"/>
      <c r="AC29" s="124"/>
      <c r="AD29" s="124"/>
      <c r="AE29" s="124"/>
      <c r="AF29" s="124"/>
      <c r="AG29" s="37"/>
      <c r="AH29" s="86">
        <v>0</v>
      </c>
    </row>
    <row r="30" spans="1:34" x14ac:dyDescent="0.25">
      <c r="A30" s="62">
        <f t="shared" si="3"/>
        <v>20</v>
      </c>
      <c r="B30" s="65" t="s">
        <v>51</v>
      </c>
      <c r="C30" s="68" t="s">
        <v>97</v>
      </c>
      <c r="D30" s="27">
        <v>1</v>
      </c>
      <c r="E30" s="81">
        <v>1</v>
      </c>
      <c r="F30" s="81">
        <v>1</v>
      </c>
      <c r="G30" s="81">
        <v>1</v>
      </c>
      <c r="H30" s="81">
        <v>1</v>
      </c>
      <c r="I30" s="81">
        <v>1</v>
      </c>
      <c r="J30" s="81">
        <v>1</v>
      </c>
      <c r="K30" s="81">
        <v>1</v>
      </c>
      <c r="L30" s="81">
        <v>1</v>
      </c>
      <c r="M30" s="81">
        <v>1</v>
      </c>
      <c r="N30" s="52">
        <v>1</v>
      </c>
      <c r="O30" s="52">
        <v>1</v>
      </c>
      <c r="P30" s="52">
        <v>1</v>
      </c>
      <c r="Q30" s="140">
        <v>1</v>
      </c>
      <c r="R30" s="140">
        <v>1</v>
      </c>
      <c r="S30" s="144">
        <v>1</v>
      </c>
      <c r="T30" s="81">
        <f t="shared" si="0"/>
        <v>16</v>
      </c>
      <c r="U30" s="35">
        <f t="shared" si="1"/>
        <v>0</v>
      </c>
      <c r="V30" s="29">
        <f t="shared" si="2"/>
        <v>2</v>
      </c>
      <c r="W30" s="36"/>
      <c r="X30" s="32"/>
      <c r="Y30" s="33"/>
      <c r="Z30" s="33"/>
      <c r="AA30" s="33"/>
      <c r="AB30" s="33"/>
      <c r="AC30" s="124"/>
      <c r="AD30" s="124"/>
      <c r="AE30" s="124"/>
      <c r="AF30" s="124"/>
      <c r="AG30" s="37"/>
      <c r="AH30" s="86">
        <v>0</v>
      </c>
    </row>
    <row r="31" spans="1:34" x14ac:dyDescent="0.25">
      <c r="A31" s="62">
        <f t="shared" si="3"/>
        <v>21</v>
      </c>
      <c r="B31" s="65" t="s">
        <v>52</v>
      </c>
      <c r="C31" s="68" t="s">
        <v>98</v>
      </c>
      <c r="D31" s="27">
        <v>1</v>
      </c>
      <c r="E31" s="81">
        <v>1</v>
      </c>
      <c r="F31" s="81">
        <v>1</v>
      </c>
      <c r="G31" s="81">
        <v>1</v>
      </c>
      <c r="H31" s="81">
        <v>1</v>
      </c>
      <c r="I31" s="81">
        <v>1</v>
      </c>
      <c r="J31" s="52">
        <v>0</v>
      </c>
      <c r="K31" s="52">
        <v>0</v>
      </c>
      <c r="L31" s="81">
        <v>0</v>
      </c>
      <c r="M31" s="52">
        <v>1</v>
      </c>
      <c r="N31" s="52">
        <v>1</v>
      </c>
      <c r="O31" s="52">
        <v>1</v>
      </c>
      <c r="P31" s="52">
        <v>1</v>
      </c>
      <c r="Q31" s="140">
        <v>1</v>
      </c>
      <c r="R31" s="140">
        <v>1</v>
      </c>
      <c r="S31" s="144">
        <v>1</v>
      </c>
      <c r="T31" s="81">
        <f t="shared" si="0"/>
        <v>13</v>
      </c>
      <c r="U31" s="35">
        <f t="shared" si="1"/>
        <v>3</v>
      </c>
      <c r="V31" s="29">
        <f t="shared" si="2"/>
        <v>1</v>
      </c>
      <c r="W31" s="36"/>
      <c r="X31" s="33"/>
      <c r="Y31" s="33"/>
      <c r="Z31" s="33"/>
      <c r="AA31" s="33"/>
      <c r="AB31" s="33"/>
      <c r="AC31" s="124"/>
      <c r="AD31" s="124"/>
      <c r="AE31" s="124"/>
      <c r="AF31" s="124"/>
      <c r="AG31" s="37"/>
      <c r="AH31" s="86">
        <v>0</v>
      </c>
    </row>
    <row r="32" spans="1:34" x14ac:dyDescent="0.25">
      <c r="A32" s="62">
        <f t="shared" si="3"/>
        <v>22</v>
      </c>
      <c r="B32" s="65" t="s">
        <v>53</v>
      </c>
      <c r="C32" s="68" t="s">
        <v>99</v>
      </c>
      <c r="D32" s="27">
        <v>1</v>
      </c>
      <c r="E32" s="81">
        <v>1</v>
      </c>
      <c r="F32" s="81">
        <v>1</v>
      </c>
      <c r="G32" s="81">
        <v>1</v>
      </c>
      <c r="H32" s="81">
        <v>0</v>
      </c>
      <c r="I32" s="81">
        <v>0</v>
      </c>
      <c r="J32" s="52">
        <v>0</v>
      </c>
      <c r="K32" s="52">
        <v>0</v>
      </c>
      <c r="L32" s="81">
        <v>0</v>
      </c>
      <c r="M32" s="52">
        <v>0</v>
      </c>
      <c r="N32" s="52">
        <v>0</v>
      </c>
      <c r="O32" s="52">
        <v>0</v>
      </c>
      <c r="P32" s="52">
        <v>0</v>
      </c>
      <c r="Q32" s="140">
        <v>0</v>
      </c>
      <c r="R32" s="140">
        <v>0</v>
      </c>
      <c r="S32" s="144">
        <v>0</v>
      </c>
      <c r="T32" s="81">
        <f t="shared" si="0"/>
        <v>4</v>
      </c>
      <c r="U32" s="35">
        <f t="shared" si="1"/>
        <v>12</v>
      </c>
      <c r="V32" s="29" t="str">
        <f t="shared" si="2"/>
        <v>нема право</v>
      </c>
      <c r="W32" s="36"/>
      <c r="X32" s="32"/>
      <c r="Y32" s="32"/>
      <c r="Z32" s="32"/>
      <c r="AA32" s="32"/>
      <c r="AB32" s="33"/>
      <c r="AC32" s="124"/>
      <c r="AD32" s="124"/>
      <c r="AE32" s="124"/>
      <c r="AF32" s="124"/>
      <c r="AG32" s="37"/>
      <c r="AH32" s="86">
        <v>0</v>
      </c>
    </row>
    <row r="33" spans="1:34" x14ac:dyDescent="0.25">
      <c r="A33" s="62">
        <f t="shared" si="3"/>
        <v>23</v>
      </c>
      <c r="B33" s="65" t="s">
        <v>54</v>
      </c>
      <c r="C33" s="68" t="s">
        <v>100</v>
      </c>
      <c r="D33" s="27">
        <v>1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52">
        <v>1</v>
      </c>
      <c r="O33" s="52">
        <v>1</v>
      </c>
      <c r="P33" s="52">
        <v>1</v>
      </c>
      <c r="Q33" s="140">
        <v>1</v>
      </c>
      <c r="R33" s="140">
        <v>1</v>
      </c>
      <c r="S33" s="144">
        <v>1</v>
      </c>
      <c r="T33" s="81">
        <f t="shared" si="0"/>
        <v>16</v>
      </c>
      <c r="U33" s="35">
        <f t="shared" si="1"/>
        <v>0</v>
      </c>
      <c r="V33" s="29">
        <f t="shared" si="2"/>
        <v>2</v>
      </c>
      <c r="W33" s="38"/>
      <c r="X33" s="33"/>
      <c r="Y33" s="33"/>
      <c r="Z33" s="33"/>
      <c r="AA33" s="33"/>
      <c r="AB33" s="33"/>
      <c r="AC33" s="124"/>
      <c r="AD33" s="124"/>
      <c r="AE33" s="124"/>
      <c r="AF33" s="124"/>
      <c r="AG33" s="37"/>
      <c r="AH33" s="86">
        <v>0</v>
      </c>
    </row>
    <row r="34" spans="1:34" x14ac:dyDescent="0.25">
      <c r="A34" s="62">
        <f t="shared" si="3"/>
        <v>24</v>
      </c>
      <c r="B34" s="65" t="s">
        <v>55</v>
      </c>
      <c r="C34" s="68" t="s">
        <v>101</v>
      </c>
      <c r="D34" s="27">
        <v>1</v>
      </c>
      <c r="E34" s="81">
        <v>1</v>
      </c>
      <c r="F34" s="81">
        <v>1</v>
      </c>
      <c r="G34" s="81">
        <v>1</v>
      </c>
      <c r="H34" s="81">
        <v>1</v>
      </c>
      <c r="I34" s="81">
        <v>1</v>
      </c>
      <c r="J34" s="81">
        <v>1</v>
      </c>
      <c r="K34" s="81">
        <v>1</v>
      </c>
      <c r="L34" s="81">
        <v>1</v>
      </c>
      <c r="M34" s="81">
        <v>1</v>
      </c>
      <c r="N34" s="52">
        <v>1</v>
      </c>
      <c r="O34" s="52">
        <v>1</v>
      </c>
      <c r="P34" s="52">
        <v>1</v>
      </c>
      <c r="Q34" s="140">
        <v>1</v>
      </c>
      <c r="R34" s="140">
        <v>1</v>
      </c>
      <c r="S34" s="144">
        <v>1</v>
      </c>
      <c r="T34" s="81">
        <f t="shared" si="0"/>
        <v>16</v>
      </c>
      <c r="U34" s="35">
        <f t="shared" si="1"/>
        <v>0</v>
      </c>
      <c r="V34" s="29">
        <f t="shared" si="2"/>
        <v>2</v>
      </c>
      <c r="W34" s="36"/>
      <c r="X34" s="33"/>
      <c r="Y34" s="33"/>
      <c r="Z34" s="33"/>
      <c r="AA34" s="33"/>
      <c r="AB34" s="33"/>
      <c r="AC34" s="124"/>
      <c r="AD34" s="124"/>
      <c r="AE34" s="124"/>
      <c r="AF34" s="124"/>
      <c r="AG34" s="37"/>
      <c r="AH34" s="86">
        <v>0</v>
      </c>
    </row>
    <row r="35" spans="1:34" x14ac:dyDescent="0.25">
      <c r="A35" s="63">
        <f t="shared" si="3"/>
        <v>25</v>
      </c>
      <c r="B35" s="65" t="s">
        <v>56</v>
      </c>
      <c r="C35" s="68" t="s">
        <v>102</v>
      </c>
      <c r="D35" s="27">
        <v>1</v>
      </c>
      <c r="E35" s="81">
        <v>1</v>
      </c>
      <c r="F35" s="81">
        <v>1</v>
      </c>
      <c r="G35" s="81">
        <v>1</v>
      </c>
      <c r="H35" s="81">
        <v>1</v>
      </c>
      <c r="I35" s="81">
        <v>1</v>
      </c>
      <c r="J35" s="81">
        <v>1</v>
      </c>
      <c r="K35" s="81">
        <v>1</v>
      </c>
      <c r="L35" s="81">
        <v>1</v>
      </c>
      <c r="M35" s="81">
        <v>1</v>
      </c>
      <c r="N35" s="52">
        <v>1</v>
      </c>
      <c r="O35" s="52">
        <v>1</v>
      </c>
      <c r="P35" s="52">
        <v>1</v>
      </c>
      <c r="Q35" s="140">
        <v>1</v>
      </c>
      <c r="R35" s="140">
        <v>1</v>
      </c>
      <c r="S35" s="144">
        <v>1</v>
      </c>
      <c r="T35" s="81">
        <f t="shared" si="0"/>
        <v>16</v>
      </c>
      <c r="U35" s="35">
        <f t="shared" si="1"/>
        <v>0</v>
      </c>
      <c r="V35" s="29">
        <f t="shared" si="2"/>
        <v>2</v>
      </c>
      <c r="W35" s="36"/>
      <c r="X35" s="32"/>
      <c r="Y35" s="33"/>
      <c r="Z35" s="33"/>
      <c r="AA35" s="33"/>
      <c r="AB35" s="33"/>
      <c r="AC35" s="124"/>
      <c r="AD35" s="124"/>
      <c r="AE35" s="124"/>
      <c r="AF35" s="124"/>
      <c r="AG35" s="37"/>
      <c r="AH35" s="86">
        <v>0</v>
      </c>
    </row>
    <row r="36" spans="1:34" x14ac:dyDescent="0.25">
      <c r="A36" s="62">
        <f t="shared" si="3"/>
        <v>26</v>
      </c>
      <c r="B36" s="65" t="s">
        <v>57</v>
      </c>
      <c r="C36" s="68" t="s">
        <v>103</v>
      </c>
      <c r="D36" s="27">
        <v>1</v>
      </c>
      <c r="E36" s="81">
        <v>1</v>
      </c>
      <c r="F36" s="81">
        <v>1</v>
      </c>
      <c r="G36" s="81">
        <v>1</v>
      </c>
      <c r="H36" s="81">
        <v>1</v>
      </c>
      <c r="I36" s="81">
        <v>1</v>
      </c>
      <c r="J36" s="81">
        <v>1</v>
      </c>
      <c r="K36" s="81">
        <v>1</v>
      </c>
      <c r="L36" s="81">
        <v>1</v>
      </c>
      <c r="M36" s="81">
        <v>1</v>
      </c>
      <c r="N36" s="52">
        <v>1</v>
      </c>
      <c r="O36" s="52">
        <v>1</v>
      </c>
      <c r="P36" s="52">
        <v>1</v>
      </c>
      <c r="Q36" s="140">
        <v>1</v>
      </c>
      <c r="R36" s="140">
        <v>1</v>
      </c>
      <c r="S36" s="144">
        <v>1</v>
      </c>
      <c r="T36" s="81">
        <f t="shared" si="0"/>
        <v>16</v>
      </c>
      <c r="U36" s="35">
        <f t="shared" si="1"/>
        <v>0</v>
      </c>
      <c r="V36" s="29">
        <f t="shared" si="2"/>
        <v>2</v>
      </c>
      <c r="W36" s="36"/>
      <c r="X36" s="32"/>
      <c r="Y36" s="32"/>
      <c r="Z36" s="32"/>
      <c r="AA36" s="32"/>
      <c r="AB36" s="32"/>
      <c r="AC36" s="128"/>
      <c r="AD36" s="128"/>
      <c r="AE36" s="128"/>
      <c r="AF36" s="128"/>
      <c r="AG36" s="39"/>
      <c r="AH36" s="86">
        <v>0</v>
      </c>
    </row>
    <row r="37" spans="1:34" x14ac:dyDescent="0.25">
      <c r="A37" s="62">
        <f t="shared" si="3"/>
        <v>27</v>
      </c>
      <c r="B37" s="65" t="s">
        <v>58</v>
      </c>
      <c r="C37" s="69" t="s">
        <v>115</v>
      </c>
      <c r="D37" s="27">
        <v>1</v>
      </c>
      <c r="E37" s="81">
        <v>1</v>
      </c>
      <c r="F37" s="81">
        <v>1</v>
      </c>
      <c r="G37" s="81">
        <v>1</v>
      </c>
      <c r="H37" s="81">
        <v>1</v>
      </c>
      <c r="I37" s="81">
        <v>0</v>
      </c>
      <c r="J37" s="81">
        <v>1</v>
      </c>
      <c r="K37" s="81">
        <v>1</v>
      </c>
      <c r="L37" s="81">
        <v>1</v>
      </c>
      <c r="M37" s="81">
        <v>1</v>
      </c>
      <c r="N37" s="52">
        <v>1</v>
      </c>
      <c r="O37" s="52">
        <v>1</v>
      </c>
      <c r="P37" s="52">
        <v>1</v>
      </c>
      <c r="Q37" s="140">
        <v>1</v>
      </c>
      <c r="R37" s="140">
        <v>1</v>
      </c>
      <c r="S37" s="144">
        <v>1</v>
      </c>
      <c r="T37" s="81">
        <f t="shared" si="0"/>
        <v>15</v>
      </c>
      <c r="U37" s="35">
        <f t="shared" si="1"/>
        <v>1</v>
      </c>
      <c r="V37" s="29">
        <f t="shared" si="2"/>
        <v>2</v>
      </c>
      <c r="W37" s="38"/>
      <c r="X37" s="33"/>
      <c r="Y37" s="33"/>
      <c r="Z37" s="33"/>
      <c r="AA37" s="33"/>
      <c r="AB37" s="33"/>
      <c r="AC37" s="124"/>
      <c r="AD37" s="124"/>
      <c r="AE37" s="124"/>
      <c r="AF37" s="124"/>
      <c r="AG37" s="37"/>
      <c r="AH37" s="86">
        <v>0</v>
      </c>
    </row>
    <row r="38" spans="1:34" x14ac:dyDescent="0.25">
      <c r="A38" s="62">
        <f t="shared" si="3"/>
        <v>28</v>
      </c>
      <c r="B38" s="65" t="s">
        <v>59</v>
      </c>
      <c r="C38" s="69" t="s">
        <v>116</v>
      </c>
      <c r="D38" s="27">
        <v>1</v>
      </c>
      <c r="E38" s="81">
        <v>1</v>
      </c>
      <c r="F38" s="81">
        <v>1</v>
      </c>
      <c r="G38" s="81">
        <v>1</v>
      </c>
      <c r="H38" s="81">
        <v>1</v>
      </c>
      <c r="I38" s="81">
        <v>1</v>
      </c>
      <c r="J38" s="81">
        <v>1</v>
      </c>
      <c r="K38" s="81">
        <v>1</v>
      </c>
      <c r="L38" s="81">
        <v>1</v>
      </c>
      <c r="M38" s="81">
        <v>1</v>
      </c>
      <c r="N38" s="52">
        <v>1</v>
      </c>
      <c r="O38" s="52">
        <v>1</v>
      </c>
      <c r="P38" s="52">
        <v>1</v>
      </c>
      <c r="Q38" s="140">
        <v>1</v>
      </c>
      <c r="R38" s="140">
        <v>1</v>
      </c>
      <c r="S38" s="144">
        <v>1</v>
      </c>
      <c r="T38" s="81">
        <f t="shared" si="0"/>
        <v>16</v>
      </c>
      <c r="U38" s="35">
        <f t="shared" si="1"/>
        <v>0</v>
      </c>
      <c r="V38" s="29">
        <f t="shared" si="2"/>
        <v>2</v>
      </c>
      <c r="W38" s="38"/>
      <c r="X38" s="33"/>
      <c r="Y38" s="33"/>
      <c r="Z38" s="33"/>
      <c r="AA38" s="33"/>
      <c r="AB38" s="33"/>
      <c r="AC38" s="124"/>
      <c r="AD38" s="124"/>
      <c r="AE38" s="124"/>
      <c r="AF38" s="124"/>
      <c r="AG38" s="37"/>
      <c r="AH38" s="86">
        <v>0</v>
      </c>
    </row>
    <row r="39" spans="1:34" x14ac:dyDescent="0.25">
      <c r="A39" s="62">
        <f>A38+1</f>
        <v>29</v>
      </c>
      <c r="B39" s="65" t="s">
        <v>60</v>
      </c>
      <c r="C39" s="69" t="s">
        <v>117</v>
      </c>
      <c r="D39" s="27">
        <v>1</v>
      </c>
      <c r="E39" s="81">
        <v>1</v>
      </c>
      <c r="F39" s="81">
        <v>1</v>
      </c>
      <c r="G39" s="81">
        <v>1</v>
      </c>
      <c r="H39" s="81">
        <v>1</v>
      </c>
      <c r="I39" s="81">
        <v>1</v>
      </c>
      <c r="J39" s="81">
        <v>1</v>
      </c>
      <c r="K39" s="81">
        <v>1</v>
      </c>
      <c r="L39" s="24">
        <v>1</v>
      </c>
      <c r="M39" s="24">
        <v>1</v>
      </c>
      <c r="N39" s="52">
        <v>1</v>
      </c>
      <c r="O39" s="52">
        <v>1</v>
      </c>
      <c r="P39" s="52">
        <v>1</v>
      </c>
      <c r="Q39" s="140">
        <v>1</v>
      </c>
      <c r="R39" s="140">
        <v>1</v>
      </c>
      <c r="S39" s="144">
        <v>1</v>
      </c>
      <c r="T39" s="81">
        <f t="shared" si="0"/>
        <v>16</v>
      </c>
      <c r="U39" s="35">
        <f t="shared" si="1"/>
        <v>0</v>
      </c>
      <c r="V39" s="29">
        <f t="shared" si="2"/>
        <v>2</v>
      </c>
      <c r="W39" s="36"/>
      <c r="X39" s="33"/>
      <c r="Y39" s="33"/>
      <c r="Z39" s="33"/>
      <c r="AA39" s="33"/>
      <c r="AB39" s="33"/>
      <c r="AC39" s="124"/>
      <c r="AD39" s="124"/>
      <c r="AE39" s="124"/>
      <c r="AF39" s="124"/>
      <c r="AG39" s="37"/>
      <c r="AH39" s="86">
        <v>0</v>
      </c>
    </row>
    <row r="40" spans="1:34" x14ac:dyDescent="0.25">
      <c r="A40" s="62">
        <f t="shared" si="3"/>
        <v>30</v>
      </c>
      <c r="B40" s="65" t="s">
        <v>61</v>
      </c>
      <c r="C40" s="69" t="s">
        <v>118</v>
      </c>
      <c r="D40" s="27">
        <v>1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140">
        <v>1</v>
      </c>
      <c r="R40" s="140">
        <v>1</v>
      </c>
      <c r="S40" s="144">
        <v>1</v>
      </c>
      <c r="T40" s="81">
        <f t="shared" si="0"/>
        <v>16</v>
      </c>
      <c r="U40" s="35">
        <f t="shared" si="1"/>
        <v>0</v>
      </c>
      <c r="V40" s="29">
        <f t="shared" si="2"/>
        <v>2</v>
      </c>
      <c r="W40" s="38" t="s">
        <v>171</v>
      </c>
      <c r="X40" s="33" t="s">
        <v>178</v>
      </c>
      <c r="Y40" s="122" t="s">
        <v>155</v>
      </c>
      <c r="Z40" s="122" t="s">
        <v>162</v>
      </c>
      <c r="AA40" s="33" t="s">
        <v>190</v>
      </c>
      <c r="AB40" s="33"/>
      <c r="AC40" s="124"/>
      <c r="AD40" s="124"/>
      <c r="AE40" s="124"/>
      <c r="AF40" s="124"/>
      <c r="AG40" s="37"/>
      <c r="AH40" s="86">
        <v>5</v>
      </c>
    </row>
    <row r="41" spans="1:34" x14ac:dyDescent="0.25">
      <c r="A41" s="62">
        <f t="shared" si="3"/>
        <v>31</v>
      </c>
      <c r="B41" s="65" t="s">
        <v>62</v>
      </c>
      <c r="C41" s="69" t="s">
        <v>119</v>
      </c>
      <c r="D41" s="27">
        <v>1</v>
      </c>
      <c r="E41" s="81">
        <v>1</v>
      </c>
      <c r="F41" s="81">
        <v>1</v>
      </c>
      <c r="G41" s="81">
        <v>1</v>
      </c>
      <c r="H41" s="81">
        <v>1</v>
      </c>
      <c r="I41" s="81">
        <v>1</v>
      </c>
      <c r="J41" s="81">
        <v>1</v>
      </c>
      <c r="K41" s="81">
        <v>1</v>
      </c>
      <c r="L41" s="24">
        <v>1</v>
      </c>
      <c r="M41" s="24">
        <v>1</v>
      </c>
      <c r="N41" s="52">
        <v>1</v>
      </c>
      <c r="O41" s="52">
        <v>1</v>
      </c>
      <c r="P41" s="52">
        <v>1</v>
      </c>
      <c r="Q41" s="140">
        <v>1</v>
      </c>
      <c r="R41" s="140">
        <v>0</v>
      </c>
      <c r="S41" s="144">
        <v>1</v>
      </c>
      <c r="T41" s="81">
        <f t="shared" si="0"/>
        <v>15</v>
      </c>
      <c r="U41" s="35">
        <f t="shared" si="1"/>
        <v>1</v>
      </c>
      <c r="V41" s="29">
        <f t="shared" si="2"/>
        <v>2</v>
      </c>
      <c r="W41" s="36"/>
      <c r="X41" s="32"/>
      <c r="Y41" s="32"/>
      <c r="Z41" s="33"/>
      <c r="AA41" s="33"/>
      <c r="AB41" s="33"/>
      <c r="AC41" s="124"/>
      <c r="AD41" s="124"/>
      <c r="AE41" s="124"/>
      <c r="AF41" s="124"/>
      <c r="AG41" s="37"/>
      <c r="AH41" s="86">
        <v>0</v>
      </c>
    </row>
    <row r="42" spans="1:34" x14ac:dyDescent="0.25">
      <c r="A42" s="62">
        <f t="shared" si="3"/>
        <v>32</v>
      </c>
      <c r="B42" s="65" t="s">
        <v>63</v>
      </c>
      <c r="C42" s="69" t="s">
        <v>120</v>
      </c>
      <c r="D42" s="27">
        <v>1</v>
      </c>
      <c r="E42" s="81">
        <v>1</v>
      </c>
      <c r="F42" s="81">
        <v>1</v>
      </c>
      <c r="G42" s="81">
        <v>1</v>
      </c>
      <c r="H42" s="81">
        <v>1</v>
      </c>
      <c r="I42" s="81">
        <v>1</v>
      </c>
      <c r="J42" s="81">
        <v>1</v>
      </c>
      <c r="K42" s="81">
        <v>1</v>
      </c>
      <c r="L42" s="24">
        <v>1</v>
      </c>
      <c r="M42" s="24">
        <v>1</v>
      </c>
      <c r="N42" s="52">
        <v>1</v>
      </c>
      <c r="O42" s="52">
        <v>1</v>
      </c>
      <c r="P42" s="52">
        <v>1</v>
      </c>
      <c r="Q42" s="140">
        <v>1</v>
      </c>
      <c r="R42" s="140">
        <v>1</v>
      </c>
      <c r="S42" s="144">
        <v>1</v>
      </c>
      <c r="T42" s="81">
        <f t="shared" si="0"/>
        <v>16</v>
      </c>
      <c r="U42" s="35">
        <f t="shared" si="1"/>
        <v>0</v>
      </c>
      <c r="V42" s="29">
        <f t="shared" si="2"/>
        <v>2</v>
      </c>
      <c r="W42" s="36"/>
      <c r="X42" s="32"/>
      <c r="Y42" s="32"/>
      <c r="Z42" s="32"/>
      <c r="AA42" s="32"/>
      <c r="AB42" s="32"/>
      <c r="AC42" s="128"/>
      <c r="AD42" s="128"/>
      <c r="AE42" s="128"/>
      <c r="AF42" s="128"/>
      <c r="AG42" s="39"/>
      <c r="AH42" s="86">
        <v>0</v>
      </c>
    </row>
    <row r="43" spans="1:34" x14ac:dyDescent="0.25">
      <c r="A43" s="62">
        <f t="shared" si="3"/>
        <v>33</v>
      </c>
      <c r="B43" s="65" t="s">
        <v>64</v>
      </c>
      <c r="C43" s="69" t="s">
        <v>121</v>
      </c>
      <c r="D43" s="27">
        <v>1</v>
      </c>
      <c r="E43" s="81">
        <v>1</v>
      </c>
      <c r="F43" s="81">
        <v>1</v>
      </c>
      <c r="G43" s="81">
        <v>1</v>
      </c>
      <c r="H43" s="81">
        <v>1</v>
      </c>
      <c r="I43" s="81">
        <v>1</v>
      </c>
      <c r="J43" s="81">
        <v>1</v>
      </c>
      <c r="K43" s="81">
        <v>0</v>
      </c>
      <c r="L43" s="24">
        <v>1</v>
      </c>
      <c r="M43" s="24">
        <v>1</v>
      </c>
      <c r="N43" s="52">
        <v>1</v>
      </c>
      <c r="O43" s="52">
        <v>1</v>
      </c>
      <c r="P43" s="52">
        <v>1</v>
      </c>
      <c r="Q43" s="140">
        <v>1</v>
      </c>
      <c r="R43" s="140">
        <v>1</v>
      </c>
      <c r="S43" s="144">
        <v>1</v>
      </c>
      <c r="T43" s="81">
        <f t="shared" ref="T43:T67" si="4">SUM(D43:S43)</f>
        <v>15</v>
      </c>
      <c r="U43" s="35">
        <f t="shared" si="1"/>
        <v>1</v>
      </c>
      <c r="V43" s="29">
        <f t="shared" si="2"/>
        <v>2</v>
      </c>
      <c r="W43" s="123" t="s">
        <v>168</v>
      </c>
      <c r="X43" s="32"/>
      <c r="Y43" s="33"/>
      <c r="Z43" s="33"/>
      <c r="AA43" s="33"/>
      <c r="AB43" s="33"/>
      <c r="AC43" s="124"/>
      <c r="AD43" s="124"/>
      <c r="AE43" s="124"/>
      <c r="AF43" s="124"/>
      <c r="AG43" s="37"/>
      <c r="AH43" s="86">
        <v>1</v>
      </c>
    </row>
    <row r="44" spans="1:34" x14ac:dyDescent="0.25">
      <c r="A44" s="62">
        <f t="shared" si="3"/>
        <v>34</v>
      </c>
      <c r="B44" s="65" t="s">
        <v>65</v>
      </c>
      <c r="C44" s="69" t="s">
        <v>122</v>
      </c>
      <c r="D44" s="27">
        <v>1</v>
      </c>
      <c r="E44" s="81">
        <v>1</v>
      </c>
      <c r="F44" s="81">
        <v>1</v>
      </c>
      <c r="G44" s="81">
        <v>1</v>
      </c>
      <c r="H44" s="81">
        <v>1</v>
      </c>
      <c r="I44" s="81">
        <v>1</v>
      </c>
      <c r="J44" s="81">
        <v>0</v>
      </c>
      <c r="K44" s="81">
        <v>1</v>
      </c>
      <c r="L44" s="24">
        <v>1</v>
      </c>
      <c r="M44" s="24">
        <v>1</v>
      </c>
      <c r="N44" s="52">
        <v>1</v>
      </c>
      <c r="O44" s="52">
        <v>1</v>
      </c>
      <c r="P44" s="52">
        <v>1</v>
      </c>
      <c r="Q44" s="140">
        <v>1</v>
      </c>
      <c r="R44" s="140">
        <v>0</v>
      </c>
      <c r="S44" s="144">
        <v>1</v>
      </c>
      <c r="T44" s="81">
        <f t="shared" si="4"/>
        <v>14</v>
      </c>
      <c r="U44" s="35">
        <f t="shared" si="1"/>
        <v>2</v>
      </c>
      <c r="V44" s="29">
        <f t="shared" si="2"/>
        <v>1.5</v>
      </c>
      <c r="W44" s="36"/>
      <c r="X44" s="33"/>
      <c r="Y44" s="33"/>
      <c r="Z44" s="33"/>
      <c r="AA44" s="33"/>
      <c r="AB44" s="33"/>
      <c r="AC44" s="124"/>
      <c r="AD44" s="124"/>
      <c r="AE44" s="124"/>
      <c r="AF44" s="124"/>
      <c r="AG44" s="37"/>
      <c r="AH44" s="86">
        <v>0</v>
      </c>
    </row>
    <row r="45" spans="1:34" x14ac:dyDescent="0.25">
      <c r="A45" s="62">
        <f t="shared" si="3"/>
        <v>35</v>
      </c>
      <c r="B45" s="65" t="s">
        <v>66</v>
      </c>
      <c r="C45" s="69" t="s">
        <v>123</v>
      </c>
      <c r="D45" s="27">
        <v>1</v>
      </c>
      <c r="E45" s="81">
        <v>1</v>
      </c>
      <c r="F45" s="81">
        <v>1</v>
      </c>
      <c r="G45" s="81">
        <v>1</v>
      </c>
      <c r="H45" s="81">
        <v>1</v>
      </c>
      <c r="I45" s="81">
        <v>1</v>
      </c>
      <c r="J45" s="52">
        <v>0</v>
      </c>
      <c r="K45" s="81">
        <v>1</v>
      </c>
      <c r="L45" s="24">
        <v>1</v>
      </c>
      <c r="M45" s="24">
        <v>1</v>
      </c>
      <c r="N45" s="52">
        <v>1</v>
      </c>
      <c r="O45" s="52">
        <v>0</v>
      </c>
      <c r="P45" s="52">
        <v>1</v>
      </c>
      <c r="Q45" s="140">
        <v>1</v>
      </c>
      <c r="R45" s="140">
        <v>0</v>
      </c>
      <c r="S45" s="144">
        <v>1</v>
      </c>
      <c r="T45" s="81">
        <f t="shared" si="4"/>
        <v>13</v>
      </c>
      <c r="U45" s="35">
        <f t="shared" si="1"/>
        <v>3</v>
      </c>
      <c r="V45" s="29">
        <f t="shared" si="2"/>
        <v>1</v>
      </c>
      <c r="W45" s="36"/>
      <c r="X45" s="33"/>
      <c r="Y45" s="33"/>
      <c r="Z45" s="33"/>
      <c r="AA45" s="33"/>
      <c r="AB45" s="33"/>
      <c r="AC45" s="124"/>
      <c r="AD45" s="124"/>
      <c r="AE45" s="124"/>
      <c r="AF45" s="124"/>
      <c r="AG45" s="37"/>
      <c r="AH45" s="86">
        <v>0</v>
      </c>
    </row>
    <row r="46" spans="1:34" x14ac:dyDescent="0.25">
      <c r="A46" s="62">
        <f t="shared" si="3"/>
        <v>36</v>
      </c>
      <c r="B46" s="65" t="s">
        <v>67</v>
      </c>
      <c r="C46" s="69" t="s">
        <v>124</v>
      </c>
      <c r="D46" s="27">
        <v>1</v>
      </c>
      <c r="E46" s="81">
        <v>1</v>
      </c>
      <c r="F46" s="81">
        <v>1</v>
      </c>
      <c r="G46" s="81">
        <v>1</v>
      </c>
      <c r="H46" s="81">
        <v>1</v>
      </c>
      <c r="I46" s="81">
        <v>1</v>
      </c>
      <c r="J46" s="52">
        <v>0</v>
      </c>
      <c r="K46" s="81">
        <v>1</v>
      </c>
      <c r="L46" s="24">
        <v>1</v>
      </c>
      <c r="M46" s="24">
        <v>1</v>
      </c>
      <c r="N46" s="52">
        <v>1</v>
      </c>
      <c r="O46" s="52">
        <v>0</v>
      </c>
      <c r="P46" s="52">
        <v>1</v>
      </c>
      <c r="Q46" s="140">
        <v>1</v>
      </c>
      <c r="R46" s="140">
        <v>1</v>
      </c>
      <c r="S46" s="144">
        <v>1</v>
      </c>
      <c r="T46" s="81">
        <f t="shared" si="4"/>
        <v>14</v>
      </c>
      <c r="U46" s="35">
        <f t="shared" si="1"/>
        <v>2</v>
      </c>
      <c r="V46" s="29">
        <f t="shared" si="2"/>
        <v>1.5</v>
      </c>
      <c r="W46" s="36"/>
      <c r="X46" s="33"/>
      <c r="Y46" s="33"/>
      <c r="Z46" s="33"/>
      <c r="AA46" s="33"/>
      <c r="AB46" s="33"/>
      <c r="AC46" s="124"/>
      <c r="AD46" s="124"/>
      <c r="AE46" s="124"/>
      <c r="AF46" s="124"/>
      <c r="AG46" s="37"/>
      <c r="AH46" s="86">
        <v>0</v>
      </c>
    </row>
    <row r="47" spans="1:34" x14ac:dyDescent="0.25">
      <c r="A47" s="62">
        <f t="shared" si="3"/>
        <v>37</v>
      </c>
      <c r="B47" s="65" t="s">
        <v>68</v>
      </c>
      <c r="C47" s="69" t="s">
        <v>125</v>
      </c>
      <c r="D47" s="27">
        <v>1</v>
      </c>
      <c r="E47" s="81">
        <v>1</v>
      </c>
      <c r="F47" s="81">
        <v>1</v>
      </c>
      <c r="G47" s="81">
        <v>0</v>
      </c>
      <c r="H47" s="81">
        <v>1</v>
      </c>
      <c r="I47" s="81">
        <v>1</v>
      </c>
      <c r="J47" s="81">
        <v>1</v>
      </c>
      <c r="K47" s="81">
        <v>1</v>
      </c>
      <c r="L47" s="24">
        <v>1</v>
      </c>
      <c r="M47" s="24">
        <v>1</v>
      </c>
      <c r="N47" s="52">
        <v>1</v>
      </c>
      <c r="O47" s="52">
        <v>1</v>
      </c>
      <c r="P47" s="52">
        <v>1</v>
      </c>
      <c r="Q47" s="140">
        <v>1</v>
      </c>
      <c r="R47" s="140">
        <v>1</v>
      </c>
      <c r="S47" s="144">
        <v>1</v>
      </c>
      <c r="T47" s="81">
        <f t="shared" si="4"/>
        <v>15</v>
      </c>
      <c r="U47" s="35">
        <f t="shared" si="1"/>
        <v>1</v>
      </c>
      <c r="V47" s="29">
        <f t="shared" si="2"/>
        <v>2</v>
      </c>
      <c r="W47" s="38"/>
      <c r="X47" s="33"/>
      <c r="Y47" s="33"/>
      <c r="Z47" s="33"/>
      <c r="AA47" s="33"/>
      <c r="AB47" s="33"/>
      <c r="AC47" s="124"/>
      <c r="AD47" s="124"/>
      <c r="AE47" s="124"/>
      <c r="AF47" s="124"/>
      <c r="AG47" s="37"/>
      <c r="AH47" s="86">
        <v>0</v>
      </c>
    </row>
    <row r="48" spans="1:34" x14ac:dyDescent="0.25">
      <c r="A48" s="62">
        <f t="shared" si="3"/>
        <v>38</v>
      </c>
      <c r="B48" s="65" t="s">
        <v>69</v>
      </c>
      <c r="C48" s="69" t="s">
        <v>126</v>
      </c>
      <c r="D48" s="27">
        <v>1</v>
      </c>
      <c r="E48" s="81">
        <v>1</v>
      </c>
      <c r="F48" s="81">
        <v>1</v>
      </c>
      <c r="G48" s="81">
        <v>1</v>
      </c>
      <c r="H48" s="81">
        <v>1</v>
      </c>
      <c r="I48" s="81">
        <v>0</v>
      </c>
      <c r="J48" s="81">
        <v>1</v>
      </c>
      <c r="K48" s="81">
        <v>1</v>
      </c>
      <c r="L48" s="24">
        <v>1</v>
      </c>
      <c r="M48" s="24">
        <v>1</v>
      </c>
      <c r="N48" s="52">
        <v>1</v>
      </c>
      <c r="O48" s="52">
        <v>1</v>
      </c>
      <c r="P48" s="52">
        <v>1</v>
      </c>
      <c r="Q48" s="140">
        <v>1</v>
      </c>
      <c r="R48" s="140">
        <v>1</v>
      </c>
      <c r="S48" s="144">
        <v>1</v>
      </c>
      <c r="T48" s="81">
        <f t="shared" si="4"/>
        <v>15</v>
      </c>
      <c r="U48" s="35">
        <f t="shared" si="1"/>
        <v>1</v>
      </c>
      <c r="V48" s="29">
        <f t="shared" si="2"/>
        <v>2</v>
      </c>
      <c r="W48" s="36"/>
      <c r="X48" s="33"/>
      <c r="Y48" s="33"/>
      <c r="Z48" s="33"/>
      <c r="AA48" s="33"/>
      <c r="AB48" s="33"/>
      <c r="AC48" s="124"/>
      <c r="AD48" s="124"/>
      <c r="AE48" s="124"/>
      <c r="AF48" s="124"/>
      <c r="AG48" s="37"/>
      <c r="AH48" s="86">
        <v>0</v>
      </c>
    </row>
    <row r="49" spans="1:34" x14ac:dyDescent="0.25">
      <c r="A49" s="62">
        <f t="shared" si="3"/>
        <v>39</v>
      </c>
      <c r="B49" s="65" t="s">
        <v>70</v>
      </c>
      <c r="C49" s="69" t="s">
        <v>127</v>
      </c>
      <c r="D49" s="27">
        <v>1</v>
      </c>
      <c r="E49" s="81">
        <v>1</v>
      </c>
      <c r="F49" s="81">
        <v>1</v>
      </c>
      <c r="G49" s="81">
        <v>1</v>
      </c>
      <c r="H49" s="81">
        <v>1</v>
      </c>
      <c r="I49" s="81">
        <v>1</v>
      </c>
      <c r="J49" s="81">
        <v>1</v>
      </c>
      <c r="K49" s="81">
        <v>1</v>
      </c>
      <c r="L49" s="24">
        <v>1</v>
      </c>
      <c r="M49" s="24">
        <v>1</v>
      </c>
      <c r="N49" s="52">
        <v>1</v>
      </c>
      <c r="O49" s="52">
        <v>1</v>
      </c>
      <c r="P49" s="52">
        <v>1</v>
      </c>
      <c r="Q49" s="140">
        <v>1</v>
      </c>
      <c r="R49" s="140">
        <v>1</v>
      </c>
      <c r="S49" s="144">
        <v>1</v>
      </c>
      <c r="T49" s="81">
        <f t="shared" si="4"/>
        <v>16</v>
      </c>
      <c r="U49" s="35">
        <f t="shared" si="1"/>
        <v>0</v>
      </c>
      <c r="V49" s="29">
        <f t="shared" si="2"/>
        <v>2</v>
      </c>
      <c r="W49" s="133" t="s">
        <v>160</v>
      </c>
      <c r="X49" s="122" t="s">
        <v>168</v>
      </c>
      <c r="Y49" s="122" t="s">
        <v>168</v>
      </c>
      <c r="Z49" s="33"/>
      <c r="AA49" s="33"/>
      <c r="AB49" s="33"/>
      <c r="AC49" s="124"/>
      <c r="AD49" s="124"/>
      <c r="AE49" s="124"/>
      <c r="AF49" s="124"/>
      <c r="AG49" s="37"/>
      <c r="AH49" s="86">
        <v>3</v>
      </c>
    </row>
    <row r="50" spans="1:34" x14ac:dyDescent="0.25">
      <c r="A50" s="62">
        <f t="shared" si="3"/>
        <v>40</v>
      </c>
      <c r="B50" s="65" t="s">
        <v>71</v>
      </c>
      <c r="C50" s="69" t="s">
        <v>128</v>
      </c>
      <c r="D50" s="27">
        <v>1</v>
      </c>
      <c r="E50" s="81">
        <v>1</v>
      </c>
      <c r="F50" s="81">
        <v>1</v>
      </c>
      <c r="G50" s="81">
        <v>1</v>
      </c>
      <c r="H50" s="81">
        <v>1</v>
      </c>
      <c r="I50" s="81">
        <v>1</v>
      </c>
      <c r="J50" s="81">
        <v>1</v>
      </c>
      <c r="K50" s="81">
        <v>0</v>
      </c>
      <c r="L50" s="119">
        <v>1</v>
      </c>
      <c r="M50" s="119">
        <v>1</v>
      </c>
      <c r="N50" s="52">
        <v>1</v>
      </c>
      <c r="O50" s="52">
        <v>1</v>
      </c>
      <c r="P50" s="52">
        <v>1</v>
      </c>
      <c r="Q50" s="140">
        <v>1</v>
      </c>
      <c r="R50" s="140">
        <v>1</v>
      </c>
      <c r="S50" s="144">
        <v>1</v>
      </c>
      <c r="T50" s="81">
        <f t="shared" si="4"/>
        <v>15</v>
      </c>
      <c r="U50" s="35">
        <f t="shared" si="1"/>
        <v>1</v>
      </c>
      <c r="V50" s="29">
        <f t="shared" si="2"/>
        <v>2</v>
      </c>
      <c r="W50" s="36"/>
      <c r="X50" s="32"/>
      <c r="Y50" s="33"/>
      <c r="Z50" s="33"/>
      <c r="AA50" s="33"/>
      <c r="AB50" s="33"/>
      <c r="AC50" s="124"/>
      <c r="AD50" s="124"/>
      <c r="AE50" s="124"/>
      <c r="AF50" s="124"/>
      <c r="AG50" s="37"/>
      <c r="AH50" s="86">
        <v>0</v>
      </c>
    </row>
    <row r="51" spans="1:34" x14ac:dyDescent="0.25">
      <c r="A51" s="62">
        <f t="shared" si="3"/>
        <v>41</v>
      </c>
      <c r="B51" s="65" t="s">
        <v>72</v>
      </c>
      <c r="C51" s="69" t="s">
        <v>129</v>
      </c>
      <c r="D51" s="27">
        <v>1</v>
      </c>
      <c r="E51" s="81">
        <v>1</v>
      </c>
      <c r="F51" s="81">
        <v>1</v>
      </c>
      <c r="G51" s="81">
        <v>1</v>
      </c>
      <c r="H51" s="81">
        <v>1</v>
      </c>
      <c r="I51" s="81">
        <v>1</v>
      </c>
      <c r="J51" s="81">
        <v>1</v>
      </c>
      <c r="K51" s="81">
        <v>1</v>
      </c>
      <c r="L51" s="81">
        <v>1</v>
      </c>
      <c r="M51" s="81">
        <v>1</v>
      </c>
      <c r="N51" s="52">
        <v>1</v>
      </c>
      <c r="O51" s="52">
        <v>1</v>
      </c>
      <c r="P51" s="52">
        <v>0</v>
      </c>
      <c r="Q51" s="140">
        <v>1</v>
      </c>
      <c r="R51" s="140">
        <v>1</v>
      </c>
      <c r="S51" s="144">
        <v>1</v>
      </c>
      <c r="T51" s="81">
        <f t="shared" si="4"/>
        <v>15</v>
      </c>
      <c r="U51" s="35">
        <f t="shared" si="1"/>
        <v>1</v>
      </c>
      <c r="V51" s="29">
        <f t="shared" si="2"/>
        <v>2</v>
      </c>
      <c r="W51" s="123" t="s">
        <v>166</v>
      </c>
      <c r="X51" s="32"/>
      <c r="Y51" s="32"/>
      <c r="Z51" s="32"/>
      <c r="AA51" s="32"/>
      <c r="AB51" s="32"/>
      <c r="AC51" s="128"/>
      <c r="AD51" s="128"/>
      <c r="AE51" s="128"/>
      <c r="AF51" s="128"/>
      <c r="AG51" s="39"/>
      <c r="AH51" s="86">
        <v>1</v>
      </c>
    </row>
    <row r="52" spans="1:34" x14ac:dyDescent="0.25">
      <c r="A52" s="62">
        <f t="shared" si="3"/>
        <v>42</v>
      </c>
      <c r="B52" s="65" t="s">
        <v>73</v>
      </c>
      <c r="C52" s="69" t="s">
        <v>130</v>
      </c>
      <c r="D52" s="27">
        <v>1</v>
      </c>
      <c r="E52" s="81">
        <v>1</v>
      </c>
      <c r="F52" s="81">
        <v>1</v>
      </c>
      <c r="G52" s="81">
        <v>1</v>
      </c>
      <c r="H52" s="81">
        <v>1</v>
      </c>
      <c r="I52" s="81">
        <v>0</v>
      </c>
      <c r="J52" s="81">
        <v>1</v>
      </c>
      <c r="K52" s="81">
        <v>0</v>
      </c>
      <c r="L52" s="81">
        <v>1</v>
      </c>
      <c r="M52" s="81">
        <v>1</v>
      </c>
      <c r="N52" s="52">
        <v>1</v>
      </c>
      <c r="O52" s="52">
        <v>1</v>
      </c>
      <c r="P52" s="52">
        <v>1</v>
      </c>
      <c r="Q52" s="140">
        <v>0</v>
      </c>
      <c r="R52" s="140">
        <v>0</v>
      </c>
      <c r="S52" s="144">
        <v>1</v>
      </c>
      <c r="T52" s="81">
        <f t="shared" si="4"/>
        <v>12</v>
      </c>
      <c r="U52" s="35">
        <f t="shared" si="1"/>
        <v>4</v>
      </c>
      <c r="V52" s="29">
        <f t="shared" si="2"/>
        <v>0.5</v>
      </c>
      <c r="W52" s="36" t="s">
        <v>171</v>
      </c>
      <c r="X52" s="32" t="s">
        <v>178</v>
      </c>
      <c r="Y52" s="33"/>
      <c r="Z52" s="33"/>
      <c r="AA52" s="33"/>
      <c r="AB52" s="33"/>
      <c r="AC52" s="124"/>
      <c r="AD52" s="124"/>
      <c r="AE52" s="124"/>
      <c r="AF52" s="124"/>
      <c r="AG52" s="37"/>
      <c r="AH52" s="86">
        <v>2</v>
      </c>
    </row>
    <row r="53" spans="1:34" x14ac:dyDescent="0.25">
      <c r="A53" s="62">
        <f t="shared" si="3"/>
        <v>43</v>
      </c>
      <c r="B53" s="65" t="s">
        <v>74</v>
      </c>
      <c r="C53" s="69" t="s">
        <v>131</v>
      </c>
      <c r="D53" s="27">
        <v>1</v>
      </c>
      <c r="E53" s="81">
        <v>1</v>
      </c>
      <c r="F53" s="81">
        <v>1</v>
      </c>
      <c r="G53" s="81">
        <v>1</v>
      </c>
      <c r="H53" s="81">
        <v>1</v>
      </c>
      <c r="I53" s="81">
        <v>1</v>
      </c>
      <c r="J53" s="81">
        <v>1</v>
      </c>
      <c r="K53" s="52">
        <v>1</v>
      </c>
      <c r="L53" s="81">
        <v>1</v>
      </c>
      <c r="M53" s="81">
        <v>1</v>
      </c>
      <c r="N53" s="52">
        <v>1</v>
      </c>
      <c r="O53" s="52">
        <v>1</v>
      </c>
      <c r="P53" s="52">
        <v>1</v>
      </c>
      <c r="Q53" s="140">
        <v>1</v>
      </c>
      <c r="R53" s="140">
        <v>1</v>
      </c>
      <c r="S53" s="144">
        <v>1</v>
      </c>
      <c r="T53" s="81">
        <f t="shared" si="4"/>
        <v>16</v>
      </c>
      <c r="U53" s="35">
        <f t="shared" si="1"/>
        <v>0</v>
      </c>
      <c r="V53" s="29">
        <f t="shared" ref="V53:V67" si="5">IF(U53&lt;=1,2,IF(U53&lt;=2,1.5,IF(U53&lt;=3,1,IF(U53&lt;=4,0.5,IF(U53&lt;=8,0,"нема право")))))</f>
        <v>2</v>
      </c>
      <c r="W53" s="123" t="s">
        <v>168</v>
      </c>
      <c r="X53" s="32"/>
      <c r="Y53" s="33"/>
      <c r="Z53" s="33"/>
      <c r="AA53" s="33"/>
      <c r="AB53" s="33"/>
      <c r="AC53" s="124"/>
      <c r="AD53" s="124"/>
      <c r="AE53" s="124"/>
      <c r="AF53" s="124"/>
      <c r="AG53" s="37"/>
      <c r="AH53" s="86">
        <v>1</v>
      </c>
    </row>
    <row r="54" spans="1:34" x14ac:dyDescent="0.25">
      <c r="A54" s="62">
        <f t="shared" si="3"/>
        <v>44</v>
      </c>
      <c r="B54" s="65" t="s">
        <v>75</v>
      </c>
      <c r="C54" s="69" t="s">
        <v>132</v>
      </c>
      <c r="D54" s="27">
        <v>1</v>
      </c>
      <c r="E54" s="81">
        <v>1</v>
      </c>
      <c r="F54" s="81">
        <v>1</v>
      </c>
      <c r="G54" s="81">
        <v>1</v>
      </c>
      <c r="H54" s="81">
        <v>1</v>
      </c>
      <c r="I54" s="81">
        <v>1</v>
      </c>
      <c r="J54" s="81">
        <v>1</v>
      </c>
      <c r="K54" s="52">
        <v>1</v>
      </c>
      <c r="L54" s="81">
        <v>1</v>
      </c>
      <c r="M54" s="81">
        <v>1</v>
      </c>
      <c r="N54" s="52">
        <v>1</v>
      </c>
      <c r="O54" s="52">
        <v>1</v>
      </c>
      <c r="P54" s="52">
        <v>1</v>
      </c>
      <c r="Q54" s="140">
        <v>1</v>
      </c>
      <c r="R54" s="140">
        <v>1</v>
      </c>
      <c r="S54" s="144">
        <v>1</v>
      </c>
      <c r="T54" s="81">
        <f t="shared" si="4"/>
        <v>16</v>
      </c>
      <c r="U54" s="35">
        <f t="shared" si="1"/>
        <v>0</v>
      </c>
      <c r="V54" s="29">
        <f t="shared" si="5"/>
        <v>2</v>
      </c>
      <c r="W54" s="36"/>
      <c r="X54" s="32"/>
      <c r="Y54" s="33"/>
      <c r="Z54" s="33"/>
      <c r="AA54" s="33"/>
      <c r="AB54" s="33"/>
      <c r="AC54" s="124"/>
      <c r="AD54" s="124"/>
      <c r="AE54" s="124"/>
      <c r="AF54" s="124"/>
      <c r="AG54" s="37"/>
      <c r="AH54" s="86">
        <v>0</v>
      </c>
    </row>
    <row r="55" spans="1:34" x14ac:dyDescent="0.25">
      <c r="A55" s="62">
        <f t="shared" si="3"/>
        <v>45</v>
      </c>
      <c r="B55" s="65" t="s">
        <v>76</v>
      </c>
      <c r="C55" s="69" t="s">
        <v>133</v>
      </c>
      <c r="D55" s="27">
        <v>1</v>
      </c>
      <c r="E55" s="81">
        <v>1</v>
      </c>
      <c r="F55" s="81">
        <v>1</v>
      </c>
      <c r="G55" s="81">
        <v>1</v>
      </c>
      <c r="H55" s="81">
        <v>1</v>
      </c>
      <c r="I55" s="81">
        <v>0</v>
      </c>
      <c r="J55" s="81">
        <v>1</v>
      </c>
      <c r="K55" s="52">
        <v>1</v>
      </c>
      <c r="L55" s="81">
        <v>1</v>
      </c>
      <c r="M55" s="81">
        <v>1</v>
      </c>
      <c r="N55" s="52">
        <v>1</v>
      </c>
      <c r="O55" s="52">
        <v>1</v>
      </c>
      <c r="P55" s="52">
        <v>1</v>
      </c>
      <c r="Q55" s="140">
        <v>1</v>
      </c>
      <c r="R55" s="140">
        <v>1</v>
      </c>
      <c r="S55" s="144">
        <v>1</v>
      </c>
      <c r="T55" s="81">
        <f t="shared" si="4"/>
        <v>15</v>
      </c>
      <c r="U55" s="35">
        <f t="shared" si="1"/>
        <v>1</v>
      </c>
      <c r="V55" s="29">
        <f t="shared" si="5"/>
        <v>2</v>
      </c>
      <c r="W55" s="36"/>
      <c r="X55" s="32"/>
      <c r="Y55" s="33"/>
      <c r="Z55" s="33"/>
      <c r="AA55" s="33"/>
      <c r="AB55" s="33"/>
      <c r="AC55" s="124"/>
      <c r="AD55" s="124"/>
      <c r="AE55" s="124"/>
      <c r="AF55" s="124"/>
      <c r="AG55" s="37"/>
      <c r="AH55" s="86">
        <v>0</v>
      </c>
    </row>
    <row r="56" spans="1:34" x14ac:dyDescent="0.25">
      <c r="A56" s="62">
        <f t="shared" si="3"/>
        <v>46</v>
      </c>
      <c r="B56" s="65" t="s">
        <v>77</v>
      </c>
      <c r="C56" s="69" t="s">
        <v>134</v>
      </c>
      <c r="D56" s="27">
        <v>1</v>
      </c>
      <c r="E56" s="81">
        <v>1</v>
      </c>
      <c r="F56" s="81">
        <v>1</v>
      </c>
      <c r="G56" s="81">
        <v>1</v>
      </c>
      <c r="H56" s="81">
        <v>1</v>
      </c>
      <c r="I56" s="81">
        <v>1</v>
      </c>
      <c r="J56" s="81">
        <v>1</v>
      </c>
      <c r="K56" s="52">
        <v>1</v>
      </c>
      <c r="L56" s="81">
        <v>1</v>
      </c>
      <c r="M56" s="81">
        <v>1</v>
      </c>
      <c r="N56" s="52">
        <v>1</v>
      </c>
      <c r="O56" s="52">
        <v>1</v>
      </c>
      <c r="P56" s="52">
        <v>1</v>
      </c>
      <c r="Q56" s="140">
        <v>1</v>
      </c>
      <c r="R56" s="140">
        <v>1</v>
      </c>
      <c r="S56" s="144">
        <v>1</v>
      </c>
      <c r="T56" s="81">
        <f t="shared" si="4"/>
        <v>16</v>
      </c>
      <c r="U56" s="35">
        <f t="shared" si="1"/>
        <v>0</v>
      </c>
      <c r="V56" s="29">
        <f t="shared" si="5"/>
        <v>2</v>
      </c>
      <c r="W56" s="36"/>
      <c r="X56" s="32"/>
      <c r="Y56" s="33"/>
      <c r="Z56" s="33"/>
      <c r="AA56" s="33"/>
      <c r="AB56" s="33"/>
      <c r="AC56" s="124"/>
      <c r="AD56" s="124"/>
      <c r="AE56" s="124"/>
      <c r="AF56" s="124"/>
      <c r="AG56" s="37"/>
      <c r="AH56" s="86">
        <v>0</v>
      </c>
    </row>
    <row r="57" spans="1:34" x14ac:dyDescent="0.25">
      <c r="A57" s="62">
        <f t="shared" si="3"/>
        <v>47</v>
      </c>
      <c r="B57" s="65" t="s">
        <v>78</v>
      </c>
      <c r="C57" s="69" t="s">
        <v>135</v>
      </c>
      <c r="D57" s="27">
        <v>1</v>
      </c>
      <c r="E57" s="81">
        <v>1</v>
      </c>
      <c r="F57" s="81">
        <v>1</v>
      </c>
      <c r="G57" s="81">
        <v>1</v>
      </c>
      <c r="H57" s="81">
        <v>1</v>
      </c>
      <c r="I57" s="81">
        <v>0</v>
      </c>
      <c r="J57" s="81">
        <v>1</v>
      </c>
      <c r="K57" s="52">
        <v>1</v>
      </c>
      <c r="L57" s="81">
        <v>1</v>
      </c>
      <c r="M57" s="81">
        <v>1</v>
      </c>
      <c r="N57" s="52">
        <v>1</v>
      </c>
      <c r="O57" s="52">
        <v>1</v>
      </c>
      <c r="P57" s="52">
        <v>1</v>
      </c>
      <c r="Q57" s="140">
        <v>1</v>
      </c>
      <c r="R57" s="140">
        <v>1</v>
      </c>
      <c r="S57" s="144">
        <v>1</v>
      </c>
      <c r="T57" s="81">
        <f t="shared" si="4"/>
        <v>15</v>
      </c>
      <c r="U57" s="35">
        <f t="shared" si="1"/>
        <v>1</v>
      </c>
      <c r="V57" s="29">
        <f t="shared" si="5"/>
        <v>2</v>
      </c>
      <c r="W57" s="36"/>
      <c r="X57" s="32"/>
      <c r="Y57" s="33"/>
      <c r="Z57" s="33"/>
      <c r="AA57" s="33"/>
      <c r="AB57" s="33"/>
      <c r="AC57" s="124"/>
      <c r="AD57" s="124"/>
      <c r="AE57" s="124"/>
      <c r="AF57" s="124"/>
      <c r="AG57" s="37"/>
      <c r="AH57" s="86">
        <v>0</v>
      </c>
    </row>
    <row r="58" spans="1:34" x14ac:dyDescent="0.25">
      <c r="A58" s="62">
        <f t="shared" si="3"/>
        <v>48</v>
      </c>
      <c r="B58" s="65" t="s">
        <v>79</v>
      </c>
      <c r="C58" s="69" t="s">
        <v>136</v>
      </c>
      <c r="D58" s="27">
        <v>1</v>
      </c>
      <c r="E58" s="81">
        <v>1</v>
      </c>
      <c r="F58" s="81">
        <v>1</v>
      </c>
      <c r="G58" s="81">
        <v>0</v>
      </c>
      <c r="H58" s="81">
        <v>1</v>
      </c>
      <c r="I58" s="81">
        <v>1</v>
      </c>
      <c r="J58" s="81">
        <v>1</v>
      </c>
      <c r="K58" s="52">
        <v>1</v>
      </c>
      <c r="L58" s="81">
        <v>1</v>
      </c>
      <c r="M58" s="81">
        <v>1</v>
      </c>
      <c r="N58" s="52">
        <v>1</v>
      </c>
      <c r="O58" s="52">
        <v>1</v>
      </c>
      <c r="P58" s="52">
        <v>0</v>
      </c>
      <c r="Q58" s="140">
        <v>1</v>
      </c>
      <c r="R58" s="140">
        <v>1</v>
      </c>
      <c r="S58" s="144">
        <v>1</v>
      </c>
      <c r="T58" s="81">
        <f t="shared" si="4"/>
        <v>14</v>
      </c>
      <c r="U58" s="35">
        <f t="shared" si="1"/>
        <v>2</v>
      </c>
      <c r="V58" s="29">
        <f t="shared" si="5"/>
        <v>1.5</v>
      </c>
      <c r="W58" s="123" t="s">
        <v>168</v>
      </c>
      <c r="X58" s="125" t="s">
        <v>168</v>
      </c>
      <c r="Y58" s="33"/>
      <c r="Z58" s="33"/>
      <c r="AA58" s="33"/>
      <c r="AB58" s="33"/>
      <c r="AC58" s="124"/>
      <c r="AD58" s="124"/>
      <c r="AE58" s="124"/>
      <c r="AF58" s="124"/>
      <c r="AG58" s="37"/>
      <c r="AH58" s="86">
        <v>2</v>
      </c>
    </row>
    <row r="59" spans="1:34" x14ac:dyDescent="0.25">
      <c r="A59" s="62">
        <f t="shared" si="3"/>
        <v>49</v>
      </c>
      <c r="B59" s="65" t="s">
        <v>80</v>
      </c>
      <c r="C59" s="69" t="s">
        <v>137</v>
      </c>
      <c r="D59" s="27">
        <v>1</v>
      </c>
      <c r="E59" s="81">
        <v>1</v>
      </c>
      <c r="F59" s="81">
        <v>1</v>
      </c>
      <c r="G59" s="81">
        <v>1</v>
      </c>
      <c r="H59" s="81">
        <v>1</v>
      </c>
      <c r="I59" s="81">
        <v>1</v>
      </c>
      <c r="J59" s="81">
        <v>1</v>
      </c>
      <c r="K59" s="52">
        <v>1</v>
      </c>
      <c r="L59" s="81">
        <v>1</v>
      </c>
      <c r="M59" s="81">
        <v>1</v>
      </c>
      <c r="N59" s="52">
        <v>1</v>
      </c>
      <c r="O59" s="52">
        <v>1</v>
      </c>
      <c r="P59" s="52">
        <v>1</v>
      </c>
      <c r="Q59" s="140">
        <v>1</v>
      </c>
      <c r="R59" s="140">
        <v>0</v>
      </c>
      <c r="S59" s="144">
        <v>1</v>
      </c>
      <c r="T59" s="81">
        <f t="shared" si="4"/>
        <v>15</v>
      </c>
      <c r="U59" s="35">
        <f t="shared" si="1"/>
        <v>1</v>
      </c>
      <c r="V59" s="29">
        <f t="shared" si="5"/>
        <v>2</v>
      </c>
      <c r="W59" s="36"/>
      <c r="X59" s="32"/>
      <c r="Y59" s="33"/>
      <c r="Z59" s="33"/>
      <c r="AA59" s="33"/>
      <c r="AB59" s="33"/>
      <c r="AC59" s="124"/>
      <c r="AD59" s="124"/>
      <c r="AE59" s="124"/>
      <c r="AF59" s="124"/>
      <c r="AG59" s="37"/>
      <c r="AH59" s="86">
        <v>0</v>
      </c>
    </row>
    <row r="60" spans="1:34" x14ac:dyDescent="0.25">
      <c r="A60" s="62">
        <f t="shared" si="3"/>
        <v>50</v>
      </c>
      <c r="B60" s="65" t="s">
        <v>81</v>
      </c>
      <c r="C60" s="69" t="s">
        <v>138</v>
      </c>
      <c r="D60" s="27">
        <v>1</v>
      </c>
      <c r="E60" s="81">
        <v>1</v>
      </c>
      <c r="F60" s="81">
        <v>1</v>
      </c>
      <c r="G60" s="81">
        <v>1</v>
      </c>
      <c r="H60" s="81">
        <v>1</v>
      </c>
      <c r="I60" s="81">
        <v>1</v>
      </c>
      <c r="J60" s="81">
        <v>1</v>
      </c>
      <c r="K60" s="52">
        <v>1</v>
      </c>
      <c r="L60" s="81">
        <v>1</v>
      </c>
      <c r="M60" s="81">
        <v>1</v>
      </c>
      <c r="N60" s="52">
        <v>1</v>
      </c>
      <c r="O60" s="52">
        <v>1</v>
      </c>
      <c r="P60" s="52">
        <v>1</v>
      </c>
      <c r="Q60" s="140">
        <v>1</v>
      </c>
      <c r="R60" s="140">
        <v>1</v>
      </c>
      <c r="S60" s="144">
        <v>1</v>
      </c>
      <c r="T60" s="81">
        <f t="shared" si="4"/>
        <v>16</v>
      </c>
      <c r="U60" s="35">
        <f t="shared" si="1"/>
        <v>0</v>
      </c>
      <c r="V60" s="29">
        <f t="shared" si="5"/>
        <v>2</v>
      </c>
      <c r="W60" s="36"/>
      <c r="X60" s="32"/>
      <c r="Y60" s="33"/>
      <c r="Z60" s="33"/>
      <c r="AA60" s="33"/>
      <c r="AB60" s="33"/>
      <c r="AC60" s="124"/>
      <c r="AD60" s="124"/>
      <c r="AE60" s="124"/>
      <c r="AF60" s="124"/>
      <c r="AG60" s="37"/>
      <c r="AH60" s="86">
        <v>0</v>
      </c>
    </row>
    <row r="61" spans="1:34" x14ac:dyDescent="0.25">
      <c r="A61" s="62">
        <f t="shared" si="3"/>
        <v>51</v>
      </c>
      <c r="B61" s="65" t="s">
        <v>82</v>
      </c>
      <c r="C61" s="69" t="s">
        <v>139</v>
      </c>
      <c r="D61" s="27">
        <v>1</v>
      </c>
      <c r="E61" s="81">
        <v>1</v>
      </c>
      <c r="F61" s="81">
        <v>1</v>
      </c>
      <c r="G61" s="81">
        <v>1</v>
      </c>
      <c r="H61" s="81">
        <v>1</v>
      </c>
      <c r="I61" s="81">
        <v>1</v>
      </c>
      <c r="J61" s="81">
        <v>1</v>
      </c>
      <c r="K61" s="52">
        <v>1</v>
      </c>
      <c r="L61" s="81">
        <v>1</v>
      </c>
      <c r="M61" s="81">
        <v>1</v>
      </c>
      <c r="N61" s="52">
        <v>1</v>
      </c>
      <c r="O61" s="52">
        <v>1</v>
      </c>
      <c r="P61" s="52">
        <v>1</v>
      </c>
      <c r="Q61" s="140">
        <v>1</v>
      </c>
      <c r="R61" s="140">
        <v>1</v>
      </c>
      <c r="S61" s="144">
        <v>1</v>
      </c>
      <c r="T61" s="81">
        <f t="shared" si="4"/>
        <v>16</v>
      </c>
      <c r="U61" s="35">
        <f t="shared" si="1"/>
        <v>0</v>
      </c>
      <c r="V61" s="29">
        <f t="shared" si="5"/>
        <v>2</v>
      </c>
      <c r="W61" s="36"/>
      <c r="X61" s="32"/>
      <c r="Y61" s="33"/>
      <c r="Z61" s="33"/>
      <c r="AA61" s="33"/>
      <c r="AB61" s="33"/>
      <c r="AC61" s="124"/>
      <c r="AD61" s="124"/>
      <c r="AE61" s="124"/>
      <c r="AF61" s="124"/>
      <c r="AG61" s="37"/>
      <c r="AH61" s="86">
        <v>0</v>
      </c>
    </row>
    <row r="62" spans="1:34" x14ac:dyDescent="0.25">
      <c r="A62" s="62">
        <f t="shared" si="3"/>
        <v>52</v>
      </c>
      <c r="B62" s="65" t="s">
        <v>83</v>
      </c>
      <c r="C62" s="69" t="s">
        <v>140</v>
      </c>
      <c r="D62" s="27">
        <v>1</v>
      </c>
      <c r="E62" s="81">
        <v>1</v>
      </c>
      <c r="F62" s="81">
        <v>1</v>
      </c>
      <c r="G62" s="81">
        <v>1</v>
      </c>
      <c r="H62" s="81">
        <v>1</v>
      </c>
      <c r="I62" s="81">
        <v>1</v>
      </c>
      <c r="J62" s="81">
        <v>0</v>
      </c>
      <c r="K62" s="52">
        <v>0</v>
      </c>
      <c r="L62" s="81">
        <v>1</v>
      </c>
      <c r="M62" s="81">
        <v>1</v>
      </c>
      <c r="N62" s="52">
        <v>1</v>
      </c>
      <c r="O62" s="52">
        <v>1</v>
      </c>
      <c r="P62" s="52">
        <v>1</v>
      </c>
      <c r="Q62" s="140">
        <v>1</v>
      </c>
      <c r="R62" s="140">
        <v>1</v>
      </c>
      <c r="S62" s="144">
        <v>1</v>
      </c>
      <c r="T62" s="81">
        <f t="shared" si="4"/>
        <v>14</v>
      </c>
      <c r="U62" s="35">
        <f t="shared" si="1"/>
        <v>2</v>
      </c>
      <c r="V62" s="29">
        <f t="shared" si="5"/>
        <v>1.5</v>
      </c>
      <c r="W62" s="36"/>
      <c r="X62" s="32"/>
      <c r="Y62" s="33"/>
      <c r="Z62" s="33"/>
      <c r="AA62" s="33"/>
      <c r="AB62" s="33"/>
      <c r="AC62" s="124"/>
      <c r="AD62" s="124"/>
      <c r="AE62" s="124"/>
      <c r="AF62" s="124"/>
      <c r="AG62" s="37"/>
      <c r="AH62" s="86">
        <v>0</v>
      </c>
    </row>
    <row r="63" spans="1:34" x14ac:dyDescent="0.25">
      <c r="A63" s="62">
        <f t="shared" si="3"/>
        <v>53</v>
      </c>
      <c r="B63" s="65" t="s">
        <v>84</v>
      </c>
      <c r="C63" s="69" t="s">
        <v>141</v>
      </c>
      <c r="D63" s="27">
        <v>1</v>
      </c>
      <c r="E63" s="81">
        <v>1</v>
      </c>
      <c r="F63" s="81">
        <v>1</v>
      </c>
      <c r="G63" s="81">
        <v>1</v>
      </c>
      <c r="H63" s="81">
        <v>1</v>
      </c>
      <c r="I63" s="81">
        <v>1</v>
      </c>
      <c r="J63" s="81">
        <v>1</v>
      </c>
      <c r="K63" s="52">
        <v>1</v>
      </c>
      <c r="L63" s="81">
        <v>1</v>
      </c>
      <c r="M63" s="81">
        <v>1</v>
      </c>
      <c r="N63" s="52">
        <v>1</v>
      </c>
      <c r="O63" s="52">
        <v>1</v>
      </c>
      <c r="P63" s="52">
        <v>1</v>
      </c>
      <c r="Q63" s="140">
        <v>1</v>
      </c>
      <c r="R63" s="140">
        <v>1</v>
      </c>
      <c r="S63" s="144">
        <v>1</v>
      </c>
      <c r="T63" s="81">
        <f t="shared" si="4"/>
        <v>16</v>
      </c>
      <c r="U63" s="35">
        <f t="shared" si="1"/>
        <v>0</v>
      </c>
      <c r="V63" s="29">
        <f t="shared" si="5"/>
        <v>2</v>
      </c>
      <c r="W63" s="36" t="s">
        <v>178</v>
      </c>
      <c r="X63" s="122" t="s">
        <v>160</v>
      </c>
      <c r="Y63" s="33"/>
      <c r="Z63" s="33"/>
      <c r="AA63" s="33"/>
      <c r="AB63" s="33"/>
      <c r="AC63" s="124"/>
      <c r="AD63" s="124"/>
      <c r="AE63" s="124"/>
      <c r="AF63" s="124"/>
      <c r="AG63" s="37"/>
      <c r="AH63" s="86">
        <v>2</v>
      </c>
    </row>
    <row r="64" spans="1:34" x14ac:dyDescent="0.25">
      <c r="A64" s="62">
        <f t="shared" si="3"/>
        <v>54</v>
      </c>
      <c r="B64" s="65" t="s">
        <v>85</v>
      </c>
      <c r="C64" s="69" t="s">
        <v>142</v>
      </c>
      <c r="D64" s="27">
        <v>1</v>
      </c>
      <c r="E64" s="81">
        <v>1</v>
      </c>
      <c r="F64" s="81">
        <v>1</v>
      </c>
      <c r="G64" s="81">
        <v>1</v>
      </c>
      <c r="H64" s="81">
        <v>1</v>
      </c>
      <c r="I64" s="81">
        <v>1</v>
      </c>
      <c r="J64" s="81">
        <v>1</v>
      </c>
      <c r="K64" s="52">
        <v>1</v>
      </c>
      <c r="L64" s="52">
        <v>1</v>
      </c>
      <c r="M64" s="52">
        <v>0</v>
      </c>
      <c r="N64" s="52">
        <v>1</v>
      </c>
      <c r="O64" s="52">
        <v>0</v>
      </c>
      <c r="P64" s="52">
        <v>0</v>
      </c>
      <c r="Q64" s="140">
        <v>1</v>
      </c>
      <c r="R64" s="140">
        <v>1</v>
      </c>
      <c r="S64" s="144">
        <v>1</v>
      </c>
      <c r="T64" s="81">
        <f t="shared" si="4"/>
        <v>13</v>
      </c>
      <c r="U64" s="35">
        <f t="shared" si="1"/>
        <v>3</v>
      </c>
      <c r="V64" s="29">
        <f t="shared" si="5"/>
        <v>1</v>
      </c>
      <c r="W64" s="36" t="s">
        <v>172</v>
      </c>
      <c r="X64" s="32" t="s">
        <v>161</v>
      </c>
      <c r="Y64" s="122" t="s">
        <v>182</v>
      </c>
      <c r="Z64" s="122" t="s">
        <v>151</v>
      </c>
      <c r="AA64" s="122" t="s">
        <v>151</v>
      </c>
      <c r="AB64" s="122" t="s">
        <v>152</v>
      </c>
      <c r="AC64" s="122" t="s">
        <v>155</v>
      </c>
      <c r="AD64" s="131" t="s">
        <v>160</v>
      </c>
      <c r="AE64" s="131" t="s">
        <v>170</v>
      </c>
      <c r="AF64" s="131" t="s">
        <v>170</v>
      </c>
      <c r="AG64" s="134" t="s">
        <v>170</v>
      </c>
      <c r="AH64" s="86">
        <v>6</v>
      </c>
    </row>
    <row r="65" spans="1:34" x14ac:dyDescent="0.25">
      <c r="A65" s="62">
        <f t="shared" si="3"/>
        <v>55</v>
      </c>
      <c r="B65" s="65" t="s">
        <v>86</v>
      </c>
      <c r="C65" s="69" t="s">
        <v>24</v>
      </c>
      <c r="D65" s="27">
        <v>0</v>
      </c>
      <c r="E65" s="81">
        <v>0</v>
      </c>
      <c r="F65" s="81">
        <v>1</v>
      </c>
      <c r="G65" s="81">
        <v>0</v>
      </c>
      <c r="H65" s="81">
        <v>1</v>
      </c>
      <c r="I65" s="81">
        <v>1</v>
      </c>
      <c r="J65" s="52">
        <v>1</v>
      </c>
      <c r="K65" s="52">
        <v>1</v>
      </c>
      <c r="L65" s="52">
        <v>1</v>
      </c>
      <c r="M65" s="52">
        <v>1</v>
      </c>
      <c r="N65" s="52">
        <v>1</v>
      </c>
      <c r="O65" s="52">
        <v>1</v>
      </c>
      <c r="P65" s="52">
        <v>0</v>
      </c>
      <c r="Q65" s="140">
        <v>0</v>
      </c>
      <c r="R65" s="140">
        <v>0</v>
      </c>
      <c r="S65" s="144">
        <v>0</v>
      </c>
      <c r="T65" s="81">
        <f t="shared" si="4"/>
        <v>9</v>
      </c>
      <c r="U65" s="35">
        <f t="shared" si="1"/>
        <v>7</v>
      </c>
      <c r="V65" s="29">
        <f t="shared" si="5"/>
        <v>0</v>
      </c>
      <c r="W65" s="36"/>
      <c r="X65" s="32"/>
      <c r="Y65" s="33"/>
      <c r="Z65" s="33"/>
      <c r="AA65" s="33"/>
      <c r="AB65" s="33"/>
      <c r="AC65" s="124"/>
      <c r="AD65" s="124"/>
      <c r="AE65" s="124"/>
      <c r="AF65" s="124"/>
      <c r="AG65" s="37"/>
      <c r="AH65" s="86">
        <v>0</v>
      </c>
    </row>
    <row r="66" spans="1:34" x14ac:dyDescent="0.25">
      <c r="A66" s="62">
        <f t="shared" si="3"/>
        <v>56</v>
      </c>
      <c r="B66" s="65" t="s">
        <v>87</v>
      </c>
      <c r="C66" s="69" t="s">
        <v>25</v>
      </c>
      <c r="D66" s="27">
        <v>0</v>
      </c>
      <c r="E66" s="81">
        <v>0</v>
      </c>
      <c r="F66" s="81">
        <v>0</v>
      </c>
      <c r="G66" s="81">
        <v>0</v>
      </c>
      <c r="H66" s="81">
        <v>1</v>
      </c>
      <c r="I66" s="81">
        <v>1</v>
      </c>
      <c r="J66" s="52">
        <v>1</v>
      </c>
      <c r="K66" s="52">
        <v>1</v>
      </c>
      <c r="L66" s="52">
        <v>1</v>
      </c>
      <c r="M66" s="52">
        <v>1</v>
      </c>
      <c r="N66" s="52">
        <v>1</v>
      </c>
      <c r="O66" s="52">
        <v>1</v>
      </c>
      <c r="P66" s="52">
        <v>0</v>
      </c>
      <c r="Q66" s="140">
        <v>1</v>
      </c>
      <c r="R66" s="140">
        <v>1</v>
      </c>
      <c r="S66" s="144">
        <v>0</v>
      </c>
      <c r="T66" s="81">
        <f t="shared" si="4"/>
        <v>10</v>
      </c>
      <c r="U66" s="35">
        <f t="shared" si="1"/>
        <v>6</v>
      </c>
      <c r="V66" s="29">
        <f t="shared" si="5"/>
        <v>0</v>
      </c>
      <c r="W66" s="36"/>
      <c r="X66" s="32"/>
      <c r="Y66" s="33"/>
      <c r="Z66" s="33"/>
      <c r="AA66" s="33"/>
      <c r="AB66" s="33"/>
      <c r="AC66" s="124"/>
      <c r="AD66" s="124"/>
      <c r="AE66" s="124"/>
      <c r="AF66" s="124"/>
      <c r="AG66" s="37"/>
      <c r="AH66" s="86">
        <v>0</v>
      </c>
    </row>
    <row r="67" spans="1:34" ht="16.5" thickBot="1" x14ac:dyDescent="0.3">
      <c r="A67" s="101">
        <f t="shared" si="3"/>
        <v>57</v>
      </c>
      <c r="B67" s="102" t="s">
        <v>88</v>
      </c>
      <c r="C67" s="70" t="s">
        <v>143</v>
      </c>
      <c r="D67" s="106">
        <v>0</v>
      </c>
      <c r="E67" s="103">
        <v>0</v>
      </c>
      <c r="F67" s="104">
        <v>0</v>
      </c>
      <c r="G67" s="104">
        <v>0</v>
      </c>
      <c r="H67" s="104">
        <v>1</v>
      </c>
      <c r="I67" s="104">
        <v>1</v>
      </c>
      <c r="J67" s="105">
        <v>1</v>
      </c>
      <c r="K67" s="105">
        <v>1</v>
      </c>
      <c r="L67" s="105">
        <v>1</v>
      </c>
      <c r="M67" s="105">
        <v>1</v>
      </c>
      <c r="N67" s="105">
        <v>1</v>
      </c>
      <c r="O67" s="105">
        <v>1</v>
      </c>
      <c r="P67" s="105">
        <v>1</v>
      </c>
      <c r="Q67" s="141">
        <v>1</v>
      </c>
      <c r="R67" s="141">
        <v>1</v>
      </c>
      <c r="S67" s="145">
        <v>1</v>
      </c>
      <c r="T67" s="103">
        <f t="shared" si="4"/>
        <v>12</v>
      </c>
      <c r="U67" s="107">
        <f t="shared" si="1"/>
        <v>4</v>
      </c>
      <c r="V67" s="113">
        <f t="shared" si="5"/>
        <v>0.5</v>
      </c>
      <c r="W67" s="90" t="s">
        <v>178</v>
      </c>
      <c r="X67" s="135" t="s">
        <v>160</v>
      </c>
      <c r="Y67" s="91" t="s">
        <v>189</v>
      </c>
      <c r="Z67" s="91"/>
      <c r="AA67" s="91"/>
      <c r="AB67" s="91"/>
      <c r="AC67" s="129"/>
      <c r="AD67" s="129"/>
      <c r="AE67" s="129"/>
      <c r="AF67" s="129"/>
      <c r="AG67" s="92"/>
      <c r="AH67" s="86">
        <v>3</v>
      </c>
    </row>
  </sheetData>
  <sheetProtection password="E295" sheet="1" objects="1" scenarios="1"/>
  <mergeCells count="12">
    <mergeCell ref="A1:C1"/>
    <mergeCell ref="C4:P4"/>
    <mergeCell ref="A6:B6"/>
    <mergeCell ref="AH9:AH10"/>
    <mergeCell ref="V9:V10"/>
    <mergeCell ref="D8:S8"/>
    <mergeCell ref="A9:A10"/>
    <mergeCell ref="B9:B10"/>
    <mergeCell ref="C9:C10"/>
    <mergeCell ref="T9:T10"/>
    <mergeCell ref="U9:U10"/>
    <mergeCell ref="W9:AG10"/>
  </mergeCells>
  <pageMargins left="0" right="0" top="0" bottom="0" header="0.31496062992125984" footer="0.31496062992125984"/>
  <pageSetup scale="30" orientation="landscape" r:id="rId1"/>
  <ignoredErrors>
    <ignoredError sqref="C11:C21" twoDigitTextYear="1"/>
    <ignoredError sqref="K9:L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9"/>
  <sheetViews>
    <sheetView tabSelected="1" zoomScale="60" zoomScaleNormal="60" workbookViewId="0">
      <selection activeCell="H13" sqref="H13"/>
    </sheetView>
  </sheetViews>
  <sheetFormatPr defaultRowHeight="15" x14ac:dyDescent="0.25"/>
  <cols>
    <col min="1" max="1" width="8.7109375" style="3" customWidth="1"/>
    <col min="2" max="2" width="30.7109375" style="3" customWidth="1"/>
    <col min="3" max="3" width="8.7109375" style="3" customWidth="1"/>
    <col min="4" max="6" width="15.7109375" style="3" customWidth="1"/>
    <col min="7" max="7" width="25.140625" style="3" customWidth="1"/>
    <col min="8" max="8" width="15.7109375" style="3" customWidth="1"/>
    <col min="9" max="9" width="18.140625" style="3" customWidth="1"/>
    <col min="10" max="10" width="15.7109375" style="3" customWidth="1"/>
    <col min="11" max="11" width="25.7109375" style="3" customWidth="1"/>
    <col min="12" max="12" width="4.28515625" style="3" customWidth="1"/>
    <col min="13" max="13" width="14.5703125" style="3" customWidth="1"/>
    <col min="14" max="14" width="13" style="3" customWidth="1"/>
    <col min="15" max="15" width="9.140625" style="3"/>
    <col min="16" max="16" width="9.42578125" style="3" bestFit="1" customWidth="1"/>
    <col min="17" max="16384" width="9.140625" style="3"/>
  </cols>
  <sheetData>
    <row r="1" spans="1:18" s="21" customFormat="1" ht="15.75" x14ac:dyDescent="0.25">
      <c r="A1" s="151" t="s">
        <v>0</v>
      </c>
      <c r="B1" s="151"/>
      <c r="C1" s="151"/>
    </row>
    <row r="2" spans="1:18" s="21" customFormat="1" ht="15.75" x14ac:dyDescent="0.25">
      <c r="A2" s="30" t="s">
        <v>17</v>
      </c>
      <c r="B2" s="30"/>
      <c r="C2" s="30"/>
    </row>
    <row r="3" spans="1:18" s="21" customFormat="1" ht="15.75" x14ac:dyDescent="0.25">
      <c r="A3" s="30" t="s">
        <v>1</v>
      </c>
      <c r="B3" s="30"/>
      <c r="C3" s="25"/>
    </row>
    <row r="4" spans="1:18" s="21" customFormat="1" ht="20.25" x14ac:dyDescent="0.3">
      <c r="C4" s="150" t="s">
        <v>27</v>
      </c>
      <c r="D4" s="150"/>
      <c r="E4" s="150"/>
      <c r="F4" s="150"/>
      <c r="G4" s="150"/>
      <c r="H4" s="150"/>
      <c r="I4" s="150"/>
      <c r="J4" s="150"/>
      <c r="K4" s="150"/>
      <c r="L4" s="50"/>
      <c r="M4" s="50"/>
      <c r="N4" s="50"/>
      <c r="O4" s="50"/>
    </row>
    <row r="5" spans="1:18" s="21" customFormat="1" ht="15.75" x14ac:dyDescent="0.25">
      <c r="A5" s="31" t="s">
        <v>22</v>
      </c>
      <c r="B5" s="31"/>
      <c r="C5" s="20"/>
      <c r="D5" s="22"/>
    </row>
    <row r="6" spans="1:18" s="21" customFormat="1" ht="15.75" x14ac:dyDescent="0.25">
      <c r="A6" s="168" t="s">
        <v>144</v>
      </c>
      <c r="B6" s="168"/>
      <c r="C6" s="20"/>
    </row>
    <row r="7" spans="1:18" x14ac:dyDescent="0.25">
      <c r="M7" s="19"/>
      <c r="N7" s="19"/>
      <c r="O7" s="19"/>
      <c r="P7" s="19"/>
      <c r="Q7" s="19"/>
    </row>
    <row r="8" spans="1:18" ht="20.100000000000001" customHeight="1" x14ac:dyDescent="0.25">
      <c r="A8" s="187" t="s">
        <v>2</v>
      </c>
      <c r="B8" s="188" t="s">
        <v>3</v>
      </c>
      <c r="C8" s="189" t="s">
        <v>4</v>
      </c>
      <c r="D8" s="185" t="s">
        <v>18</v>
      </c>
      <c r="E8" s="185"/>
      <c r="F8" s="190" t="s">
        <v>19</v>
      </c>
      <c r="G8" s="185" t="s">
        <v>12</v>
      </c>
      <c r="H8" s="185"/>
      <c r="I8" s="185" t="s">
        <v>30</v>
      </c>
      <c r="J8" s="185"/>
      <c r="K8" s="186" t="s">
        <v>29</v>
      </c>
      <c r="M8" s="19"/>
      <c r="N8" s="19"/>
      <c r="O8" s="19"/>
      <c r="P8" s="19"/>
      <c r="Q8" s="19"/>
    </row>
    <row r="9" spans="1:18" ht="20.100000000000001" customHeight="1" x14ac:dyDescent="0.25">
      <c r="A9" s="187"/>
      <c r="B9" s="188"/>
      <c r="C9" s="189"/>
      <c r="D9" s="5" t="s">
        <v>9</v>
      </c>
      <c r="E9" s="5" t="s">
        <v>10</v>
      </c>
      <c r="F9" s="191"/>
      <c r="G9" s="6" t="s">
        <v>11</v>
      </c>
      <c r="H9" s="6" t="s">
        <v>20</v>
      </c>
      <c r="I9" s="6" t="s">
        <v>195</v>
      </c>
      <c r="J9" s="6" t="s">
        <v>21</v>
      </c>
      <c r="K9" s="186"/>
      <c r="M9" s="19"/>
      <c r="N9" s="19"/>
      <c r="O9" s="19"/>
      <c r="P9" s="19"/>
      <c r="Q9" s="19"/>
    </row>
    <row r="10" spans="1:18" ht="18.75" x14ac:dyDescent="0.25">
      <c r="A10" s="62">
        <v>1</v>
      </c>
      <c r="B10" s="65" t="s">
        <v>32</v>
      </c>
      <c r="C10" s="23" t="s">
        <v>104</v>
      </c>
      <c r="D10" s="139">
        <f>'АРХ - ПРИС. ПРЕДАВАЊА 17-18'!Z11</f>
        <v>2</v>
      </c>
      <c r="E10" s="114">
        <f>'АРХ - ПРИС. ВЈЕЖБЕ 17-18'!V11</f>
        <v>2</v>
      </c>
      <c r="F10" s="8">
        <f>'АРХ - ПРИС. ВЈЕЖБЕ 17-18'!AH11</f>
        <v>6</v>
      </c>
      <c r="G10" s="137">
        <v>86</v>
      </c>
      <c r="H10" s="138">
        <f>G10*0.25</f>
        <v>21.5</v>
      </c>
      <c r="I10" s="85" t="s">
        <v>193</v>
      </c>
      <c r="J10" s="8">
        <v>3.3</v>
      </c>
      <c r="K10" s="9">
        <f>D10+E10+F10+H10+J10</f>
        <v>34.799999999999997</v>
      </c>
      <c r="M10" s="19"/>
      <c r="N10" s="19"/>
      <c r="O10" s="19"/>
      <c r="P10" s="19"/>
      <c r="Q10" s="19"/>
      <c r="R10" s="7"/>
    </row>
    <row r="11" spans="1:18" ht="18.75" x14ac:dyDescent="0.25">
      <c r="A11" s="62">
        <f>A10+1</f>
        <v>2</v>
      </c>
      <c r="B11" s="65" t="s">
        <v>33</v>
      </c>
      <c r="C11" s="23" t="s">
        <v>105</v>
      </c>
      <c r="D11" s="139">
        <f>'АРХ - ПРИС. ПРЕДАВАЊА 17-18'!Z12</f>
        <v>2</v>
      </c>
      <c r="E11" s="114">
        <f>'АРХ - ПРИС. ВЈЕЖБЕ 17-18'!V12</f>
        <v>2</v>
      </c>
      <c r="F11" s="8">
        <f>'АРХ - ПРИС. ВЈЕЖБЕ 17-18'!AH12</f>
        <v>1</v>
      </c>
      <c r="G11" s="137">
        <v>90</v>
      </c>
      <c r="H11" s="138">
        <f t="shared" ref="H11:H66" si="0">G11*0.25</f>
        <v>22.5</v>
      </c>
      <c r="I11" s="85" t="s">
        <v>196</v>
      </c>
      <c r="J11" s="8">
        <v>3.2</v>
      </c>
      <c r="K11" s="9">
        <f t="shared" ref="K11:K66" si="1">D11+E11+F11+H11+J11</f>
        <v>30.7</v>
      </c>
      <c r="M11" s="19"/>
      <c r="N11" s="19"/>
      <c r="O11" s="19"/>
      <c r="P11" s="19"/>
      <c r="Q11" s="19"/>
      <c r="R11" s="7"/>
    </row>
    <row r="12" spans="1:18" ht="18.75" x14ac:dyDescent="0.25">
      <c r="A12" s="62">
        <f t="shared" ref="A12:A66" si="2">A11+1</f>
        <v>3</v>
      </c>
      <c r="B12" s="65" t="s">
        <v>34</v>
      </c>
      <c r="C12" s="23" t="s">
        <v>106</v>
      </c>
      <c r="D12" s="139">
        <f>'АРХ - ПРИС. ПРЕДАВАЊА 17-18'!Z13</f>
        <v>2</v>
      </c>
      <c r="E12" s="114">
        <f>'АРХ - ПРИС. ВЈЕЖБЕ 17-18'!V13</f>
        <v>2</v>
      </c>
      <c r="F12" s="8">
        <f>'АРХ - ПРИС. ВЈЕЖБЕ 17-18'!AH13</f>
        <v>1</v>
      </c>
      <c r="G12" s="137">
        <v>92</v>
      </c>
      <c r="H12" s="138">
        <f t="shared" si="0"/>
        <v>23</v>
      </c>
      <c r="I12" s="85" t="s">
        <v>200</v>
      </c>
      <c r="J12" s="8">
        <v>2.2999999999999998</v>
      </c>
      <c r="K12" s="9">
        <f t="shared" si="1"/>
        <v>30.3</v>
      </c>
      <c r="M12" s="19"/>
      <c r="N12" s="19"/>
      <c r="O12" s="19"/>
      <c r="P12" s="19"/>
      <c r="Q12" s="19"/>
      <c r="R12" s="7"/>
    </row>
    <row r="13" spans="1:18" ht="18.75" x14ac:dyDescent="0.25">
      <c r="A13" s="62">
        <f t="shared" si="2"/>
        <v>4</v>
      </c>
      <c r="B13" s="65" t="s">
        <v>35</v>
      </c>
      <c r="C13" s="23" t="s">
        <v>107</v>
      </c>
      <c r="D13" s="139">
        <f>'АРХ - ПРИС. ПРЕДАВАЊА 17-18'!Z14</f>
        <v>2</v>
      </c>
      <c r="E13" s="114">
        <f>'АРХ - ПРИС. ВЈЕЖБЕ 17-18'!V14</f>
        <v>2</v>
      </c>
      <c r="F13" s="8">
        <f>'АРХ - ПРИС. ВЈЕЖБЕ 17-18'!AH14</f>
        <v>1</v>
      </c>
      <c r="G13" s="137">
        <v>97</v>
      </c>
      <c r="H13" s="138">
        <f t="shared" si="0"/>
        <v>24.25</v>
      </c>
      <c r="I13" s="85" t="s">
        <v>193</v>
      </c>
      <c r="J13" s="8">
        <v>3.3</v>
      </c>
      <c r="K13" s="9">
        <f t="shared" si="1"/>
        <v>32.549999999999997</v>
      </c>
      <c r="M13" s="7"/>
      <c r="N13" s="7"/>
      <c r="O13" s="7"/>
      <c r="P13" s="7"/>
      <c r="Q13" s="7"/>
      <c r="R13" s="7"/>
    </row>
    <row r="14" spans="1:18" ht="18.75" x14ac:dyDescent="0.25">
      <c r="A14" s="62">
        <f t="shared" si="2"/>
        <v>5</v>
      </c>
      <c r="B14" s="65" t="s">
        <v>36</v>
      </c>
      <c r="C14" s="23" t="s">
        <v>108</v>
      </c>
      <c r="D14" s="139">
        <f>'АРХ - ПРИС. ПРЕДАВАЊА 17-18'!Z15</f>
        <v>2</v>
      </c>
      <c r="E14" s="114">
        <f>'АРХ - ПРИС. ВЈЕЖБЕ 17-18'!V15</f>
        <v>2</v>
      </c>
      <c r="F14" s="8">
        <f>'АРХ - ПРИС. ВЈЕЖБЕ 17-18'!AH15</f>
        <v>1</v>
      </c>
      <c r="G14" s="137">
        <v>92</v>
      </c>
      <c r="H14" s="138">
        <f t="shared" si="0"/>
        <v>23</v>
      </c>
      <c r="I14" s="85" t="s">
        <v>197</v>
      </c>
      <c r="J14" s="149">
        <v>2</v>
      </c>
      <c r="K14" s="9">
        <f t="shared" si="1"/>
        <v>30</v>
      </c>
      <c r="M14" s="7"/>
      <c r="N14" s="7"/>
      <c r="O14" s="7"/>
      <c r="P14" s="7"/>
      <c r="Q14" s="7"/>
      <c r="R14" s="7"/>
    </row>
    <row r="15" spans="1:18" ht="18.75" x14ac:dyDescent="0.25">
      <c r="A15" s="62">
        <f t="shared" si="2"/>
        <v>6</v>
      </c>
      <c r="B15" s="65" t="s">
        <v>37</v>
      </c>
      <c r="C15" s="23" t="s">
        <v>109</v>
      </c>
      <c r="D15" s="139">
        <f>'АРХ - ПРИС. ПРЕДАВАЊА 17-18'!Z16</f>
        <v>2</v>
      </c>
      <c r="E15" s="114">
        <f>'АРХ - ПРИС. ВЈЕЖБЕ 17-18'!V16</f>
        <v>2</v>
      </c>
      <c r="F15" s="8">
        <f>'АРХ - ПРИС. ВЈЕЖБЕ 17-18'!AH16</f>
        <v>0</v>
      </c>
      <c r="G15" s="137">
        <v>97</v>
      </c>
      <c r="H15" s="138">
        <f t="shared" si="0"/>
        <v>24.25</v>
      </c>
      <c r="I15" s="85" t="s">
        <v>193</v>
      </c>
      <c r="J15" s="8">
        <v>3.3</v>
      </c>
      <c r="K15" s="9">
        <f t="shared" si="1"/>
        <v>31.55</v>
      </c>
      <c r="M15" s="40"/>
      <c r="N15" s="40"/>
      <c r="O15" s="40"/>
      <c r="P15" s="40"/>
      <c r="Q15" s="40"/>
      <c r="R15" s="40"/>
    </row>
    <row r="16" spans="1:18" ht="18.75" x14ac:dyDescent="0.25">
      <c r="A16" s="62">
        <f t="shared" si="2"/>
        <v>7</v>
      </c>
      <c r="B16" s="65" t="s">
        <v>38</v>
      </c>
      <c r="C16" s="23" t="s">
        <v>110</v>
      </c>
      <c r="D16" s="139">
        <f>'АРХ - ПРИС. ПРЕДАВАЊА 17-18'!Z17</f>
        <v>2</v>
      </c>
      <c r="E16" s="114">
        <f>'АРХ - ПРИС. ВЈЕЖБЕ 17-18'!V17</f>
        <v>2</v>
      </c>
      <c r="F16" s="8">
        <f>'АРХ - ПРИС. ВЈЕЖБЕ 17-18'!AH17</f>
        <v>5</v>
      </c>
      <c r="G16" s="137">
        <v>92</v>
      </c>
      <c r="H16" s="138">
        <f t="shared" si="0"/>
        <v>23</v>
      </c>
      <c r="I16" s="85" t="s">
        <v>200</v>
      </c>
      <c r="J16" s="8">
        <v>2.2999999999999998</v>
      </c>
      <c r="K16" s="9">
        <f t="shared" si="1"/>
        <v>34.299999999999997</v>
      </c>
      <c r="M16" s="7"/>
      <c r="N16" s="7"/>
      <c r="O16" s="7"/>
      <c r="P16" s="7"/>
      <c r="Q16" s="7"/>
      <c r="R16" s="7"/>
    </row>
    <row r="17" spans="1:18" ht="18.75" x14ac:dyDescent="0.25">
      <c r="A17" s="62">
        <f t="shared" si="2"/>
        <v>8</v>
      </c>
      <c r="B17" s="65" t="s">
        <v>39</v>
      </c>
      <c r="C17" s="23" t="s">
        <v>111</v>
      </c>
      <c r="D17" s="139">
        <f>'АРХ - ПРИС. ПРЕДАВАЊА 17-18'!Z18</f>
        <v>2</v>
      </c>
      <c r="E17" s="114">
        <f>'АРХ - ПРИС. ВЈЕЖБЕ 17-18'!V18</f>
        <v>2</v>
      </c>
      <c r="F17" s="8">
        <f>'АРХ - ПРИС. ВЈЕЖБЕ 17-18'!AH18</f>
        <v>0</v>
      </c>
      <c r="G17" s="137">
        <f>88*0.7</f>
        <v>61.599999999999994</v>
      </c>
      <c r="H17" s="138">
        <f t="shared" si="0"/>
        <v>15.399999999999999</v>
      </c>
      <c r="I17" s="85" t="s">
        <v>201</v>
      </c>
      <c r="J17" s="8">
        <v>3.6</v>
      </c>
      <c r="K17" s="9">
        <f t="shared" si="1"/>
        <v>23</v>
      </c>
      <c r="M17" s="7"/>
      <c r="N17" s="7"/>
      <c r="O17" s="7"/>
      <c r="P17" s="7"/>
      <c r="Q17" s="7"/>
      <c r="R17" s="7"/>
    </row>
    <row r="18" spans="1:18" ht="18.75" x14ac:dyDescent="0.25">
      <c r="A18" s="62">
        <f t="shared" si="2"/>
        <v>9</v>
      </c>
      <c r="B18" s="65" t="s">
        <v>40</v>
      </c>
      <c r="C18" s="23" t="s">
        <v>112</v>
      </c>
      <c r="D18" s="139">
        <f>'АРХ - ПРИС. ПРЕДАВАЊА 17-18'!Z19</f>
        <v>2</v>
      </c>
      <c r="E18" s="114">
        <f>'АРХ - ПРИС. ВЈЕЖБЕ 17-18'!V19</f>
        <v>2</v>
      </c>
      <c r="F18" s="8">
        <f>'АРХ - ПРИС. ВЈЕЖБЕ 17-18'!AH19</f>
        <v>6</v>
      </c>
      <c r="G18" s="137">
        <v>74</v>
      </c>
      <c r="H18" s="138">
        <f t="shared" si="0"/>
        <v>18.5</v>
      </c>
      <c r="I18" s="85" t="s">
        <v>201</v>
      </c>
      <c r="J18" s="8">
        <v>3.6</v>
      </c>
      <c r="K18" s="9">
        <f t="shared" si="1"/>
        <v>32.1</v>
      </c>
      <c r="M18" s="7"/>
      <c r="N18" s="7"/>
      <c r="O18" s="7"/>
      <c r="P18" s="7"/>
      <c r="Q18" s="7"/>
      <c r="R18" s="7"/>
    </row>
    <row r="19" spans="1:18" ht="18.75" x14ac:dyDescent="0.25">
      <c r="A19" s="62">
        <f t="shared" si="2"/>
        <v>10</v>
      </c>
      <c r="B19" s="65" t="s">
        <v>41</v>
      </c>
      <c r="C19" s="23" t="s">
        <v>113</v>
      </c>
      <c r="D19" s="139">
        <f>'АРХ - ПРИС. ПРЕДАВАЊА 17-18'!Z20</f>
        <v>2</v>
      </c>
      <c r="E19" s="114">
        <f>'АРХ - ПРИС. ВЈЕЖБЕ 17-18'!V20</f>
        <v>2</v>
      </c>
      <c r="F19" s="8">
        <f>'АРХ - ПРИС. ВЈЕЖБЕ 17-18'!AH20</f>
        <v>2</v>
      </c>
      <c r="G19" s="137">
        <v>90</v>
      </c>
      <c r="H19" s="138">
        <f t="shared" si="0"/>
        <v>22.5</v>
      </c>
      <c r="I19" s="85" t="s">
        <v>196</v>
      </c>
      <c r="J19" s="8">
        <v>3.2</v>
      </c>
      <c r="K19" s="9">
        <f t="shared" si="1"/>
        <v>31.7</v>
      </c>
      <c r="M19" s="7"/>
      <c r="N19" s="7"/>
      <c r="O19" s="7"/>
      <c r="P19" s="7"/>
      <c r="Q19" s="7"/>
      <c r="R19" s="7"/>
    </row>
    <row r="20" spans="1:18" ht="18.75" x14ac:dyDescent="0.25">
      <c r="A20" s="62">
        <f t="shared" si="2"/>
        <v>11</v>
      </c>
      <c r="B20" s="65" t="s">
        <v>42</v>
      </c>
      <c r="C20" s="23" t="s">
        <v>114</v>
      </c>
      <c r="D20" s="139">
        <f>'АРХ - ПРИС. ПРЕДАВАЊА 17-18'!Z21</f>
        <v>2</v>
      </c>
      <c r="E20" s="114">
        <f>'АРХ - ПРИС. ВЈЕЖБЕ 17-18'!V21</f>
        <v>2</v>
      </c>
      <c r="F20" s="8">
        <f>'АРХ - ПРИС. ВЈЕЖБЕ 17-18'!AH21</f>
        <v>1</v>
      </c>
      <c r="G20" s="137">
        <v>87</v>
      </c>
      <c r="H20" s="138">
        <f t="shared" si="0"/>
        <v>21.75</v>
      </c>
      <c r="I20" s="85" t="s">
        <v>203</v>
      </c>
      <c r="J20" s="8">
        <v>3.3</v>
      </c>
      <c r="K20" s="9">
        <f t="shared" si="1"/>
        <v>30.05</v>
      </c>
      <c r="M20" s="7"/>
      <c r="N20" s="7"/>
      <c r="O20" s="7"/>
      <c r="P20" s="7"/>
      <c r="Q20" s="7"/>
      <c r="R20" s="7"/>
    </row>
    <row r="21" spans="1:18" ht="18.75" x14ac:dyDescent="0.25">
      <c r="A21" s="62">
        <f t="shared" si="2"/>
        <v>12</v>
      </c>
      <c r="B21" s="65" t="s">
        <v>43</v>
      </c>
      <c r="C21" s="23" t="s">
        <v>89</v>
      </c>
      <c r="D21" s="139">
        <f>'АРХ - ПРИС. ПРЕДАВАЊА 17-18'!Z22</f>
        <v>2</v>
      </c>
      <c r="E21" s="114">
        <f>'АРХ - ПРИС. ВЈЕЖБЕ 17-18'!V22</f>
        <v>2</v>
      </c>
      <c r="F21" s="8">
        <f>'АРХ - ПРИС. ВЈЕЖБЕ 17-18'!AH22</f>
        <v>0</v>
      </c>
      <c r="G21" s="137">
        <v>94</v>
      </c>
      <c r="H21" s="138">
        <f t="shared" si="0"/>
        <v>23.5</v>
      </c>
      <c r="I21" s="85" t="s">
        <v>203</v>
      </c>
      <c r="J21" s="8">
        <v>3.3</v>
      </c>
      <c r="K21" s="9">
        <f t="shared" si="1"/>
        <v>30.8</v>
      </c>
      <c r="M21" s="7"/>
      <c r="N21" s="7"/>
      <c r="O21" s="7"/>
      <c r="P21" s="7"/>
      <c r="Q21" s="7"/>
      <c r="R21" s="7"/>
    </row>
    <row r="22" spans="1:18" ht="18.75" x14ac:dyDescent="0.25">
      <c r="A22" s="62">
        <f t="shared" si="2"/>
        <v>13</v>
      </c>
      <c r="B22" s="65" t="s">
        <v>44</v>
      </c>
      <c r="C22" s="23" t="s">
        <v>90</v>
      </c>
      <c r="D22" s="139">
        <f>'АРХ - ПРИС. ПРЕДАВАЊА 17-18'!Z23</f>
        <v>2</v>
      </c>
      <c r="E22" s="114">
        <f>'АРХ - ПРИС. ВЈЕЖБЕ 17-18'!V23</f>
        <v>2</v>
      </c>
      <c r="F22" s="8">
        <f>'АРХ - ПРИС. ВЈЕЖБЕ 17-18'!AH23</f>
        <v>1</v>
      </c>
      <c r="G22" s="137">
        <v>84</v>
      </c>
      <c r="H22" s="138">
        <f t="shared" si="0"/>
        <v>21</v>
      </c>
      <c r="I22" s="85" t="s">
        <v>198</v>
      </c>
      <c r="J22" s="8">
        <v>3.8</v>
      </c>
      <c r="K22" s="9">
        <f t="shared" si="1"/>
        <v>29.8</v>
      </c>
      <c r="M22" s="7"/>
      <c r="N22" s="7"/>
      <c r="O22" s="7"/>
      <c r="P22" s="7"/>
      <c r="Q22" s="7"/>
      <c r="R22" s="7"/>
    </row>
    <row r="23" spans="1:18" ht="18.75" x14ac:dyDescent="0.25">
      <c r="A23" s="62">
        <f t="shared" si="2"/>
        <v>14</v>
      </c>
      <c r="B23" s="65" t="s">
        <v>45</v>
      </c>
      <c r="C23" s="23" t="s">
        <v>91</v>
      </c>
      <c r="D23" s="139">
        <f>'АРХ - ПРИС. ПРЕДАВАЊА 17-18'!Z24</f>
        <v>2</v>
      </c>
      <c r="E23" s="114">
        <f>'АРХ - ПРИС. ВЈЕЖБЕ 17-18'!V24</f>
        <v>2</v>
      </c>
      <c r="F23" s="8">
        <f>'АРХ - ПРИС. ВЈЕЖБЕ 17-18'!AH24</f>
        <v>6</v>
      </c>
      <c r="G23" s="137">
        <v>92</v>
      </c>
      <c r="H23" s="138">
        <f t="shared" si="0"/>
        <v>23</v>
      </c>
      <c r="I23" s="85" t="s">
        <v>200</v>
      </c>
      <c r="J23" s="8">
        <v>2.2999999999999998</v>
      </c>
      <c r="K23" s="9">
        <f t="shared" si="1"/>
        <v>35.299999999999997</v>
      </c>
      <c r="M23" s="7"/>
      <c r="N23" s="7"/>
      <c r="O23" s="7"/>
      <c r="P23" s="7"/>
      <c r="Q23" s="7"/>
      <c r="R23" s="7"/>
    </row>
    <row r="24" spans="1:18" ht="18.75" x14ac:dyDescent="0.25">
      <c r="A24" s="62">
        <f t="shared" si="2"/>
        <v>15</v>
      </c>
      <c r="B24" s="65" t="s">
        <v>46</v>
      </c>
      <c r="C24" s="23" t="s">
        <v>92</v>
      </c>
      <c r="D24" s="139">
        <f>'АРХ - ПРИС. ПРЕДАВАЊА 17-18'!Z25</f>
        <v>2</v>
      </c>
      <c r="E24" s="114">
        <f>'АРХ - ПРИС. ВЈЕЖБЕ 17-18'!V25</f>
        <v>2</v>
      </c>
      <c r="F24" s="8">
        <f>'АРХ - ПРИС. ВЈЕЖБЕ 17-18'!AH25</f>
        <v>0</v>
      </c>
      <c r="G24" s="137">
        <v>92</v>
      </c>
      <c r="H24" s="138">
        <f t="shared" si="0"/>
        <v>23</v>
      </c>
      <c r="I24" s="85" t="s">
        <v>196</v>
      </c>
      <c r="J24" s="8">
        <v>3.2</v>
      </c>
      <c r="K24" s="9">
        <f t="shared" si="1"/>
        <v>30.2</v>
      </c>
      <c r="M24" s="7"/>
      <c r="N24" s="7"/>
      <c r="O24" s="7"/>
      <c r="P24" s="7"/>
      <c r="Q24" s="7"/>
      <c r="R24" s="7"/>
    </row>
    <row r="25" spans="1:18" ht="18.75" x14ac:dyDescent="0.25">
      <c r="A25" s="62">
        <f t="shared" si="2"/>
        <v>16</v>
      </c>
      <c r="B25" s="65" t="s">
        <v>47</v>
      </c>
      <c r="C25" s="23" t="s">
        <v>93</v>
      </c>
      <c r="D25" s="139" t="str">
        <f>'АРХ - ПРИС. ПРЕДАВАЊА 17-18'!Z26</f>
        <v>нема право</v>
      </c>
      <c r="E25" s="114" t="str">
        <f>'АРХ - ПРИС. ВЈЕЖБЕ 17-18'!V26</f>
        <v>нема право</v>
      </c>
      <c r="F25" s="8">
        <f>'АРХ - ПРИС. ВЈЕЖБЕ 17-18'!AH26</f>
        <v>1</v>
      </c>
      <c r="G25" s="137">
        <v>57</v>
      </c>
      <c r="H25" s="138" t="s">
        <v>192</v>
      </c>
      <c r="I25" s="85" t="s">
        <v>202</v>
      </c>
      <c r="J25" s="8">
        <v>2.5</v>
      </c>
      <c r="K25" s="9" t="s">
        <v>192</v>
      </c>
      <c r="M25" s="7"/>
      <c r="N25" s="7"/>
      <c r="O25" s="7"/>
      <c r="P25" s="7"/>
      <c r="Q25" s="7"/>
      <c r="R25" s="7"/>
    </row>
    <row r="26" spans="1:18" ht="18.75" x14ac:dyDescent="0.25">
      <c r="A26" s="62">
        <f t="shared" si="2"/>
        <v>17</v>
      </c>
      <c r="B26" s="65" t="s">
        <v>48</v>
      </c>
      <c r="C26" s="23" t="s">
        <v>94</v>
      </c>
      <c r="D26" s="139">
        <f>'АРХ - ПРИС. ПРЕДАВАЊА 17-18'!Z27</f>
        <v>2</v>
      </c>
      <c r="E26" s="114">
        <f>'АРХ - ПРИС. ВЈЕЖБЕ 17-18'!V27</f>
        <v>2</v>
      </c>
      <c r="F26" s="8">
        <f>'АРХ - ПРИС. ВЈЕЖБЕ 17-18'!AH27</f>
        <v>0</v>
      </c>
      <c r="G26" s="137">
        <v>92</v>
      </c>
      <c r="H26" s="138">
        <f t="shared" si="0"/>
        <v>23</v>
      </c>
      <c r="I26" s="85" t="s">
        <v>196</v>
      </c>
      <c r="J26" s="8">
        <v>3.2</v>
      </c>
      <c r="K26" s="9">
        <f t="shared" si="1"/>
        <v>30.2</v>
      </c>
      <c r="M26" s="7"/>
      <c r="N26" s="7"/>
      <c r="O26" s="7"/>
      <c r="P26" s="7"/>
      <c r="Q26" s="7"/>
      <c r="R26" s="7"/>
    </row>
    <row r="27" spans="1:18" ht="18.75" x14ac:dyDescent="0.25">
      <c r="A27" s="62">
        <f t="shared" si="2"/>
        <v>18</v>
      </c>
      <c r="B27" s="65" t="s">
        <v>49</v>
      </c>
      <c r="C27" s="23" t="s">
        <v>95</v>
      </c>
      <c r="D27" s="139">
        <f>'АРХ - ПРИС. ПРЕДАВАЊА 17-18'!Z28</f>
        <v>2</v>
      </c>
      <c r="E27" s="114">
        <f>'АРХ - ПРИС. ВЈЕЖБЕ 17-18'!V28</f>
        <v>1.5</v>
      </c>
      <c r="F27" s="8">
        <f>'АРХ - ПРИС. ВЈЕЖБЕ 17-18'!AH28</f>
        <v>1</v>
      </c>
      <c r="G27" s="137">
        <v>72</v>
      </c>
      <c r="H27" s="138">
        <f t="shared" si="0"/>
        <v>18</v>
      </c>
      <c r="I27" s="85" t="s">
        <v>201</v>
      </c>
      <c r="J27" s="8">
        <v>3.6</v>
      </c>
      <c r="K27" s="9">
        <f t="shared" si="1"/>
        <v>26.1</v>
      </c>
      <c r="M27" s="7"/>
      <c r="N27" s="7"/>
      <c r="O27" s="7"/>
      <c r="P27" s="7"/>
      <c r="Q27" s="7"/>
      <c r="R27" s="7"/>
    </row>
    <row r="28" spans="1:18" ht="18.75" x14ac:dyDescent="0.25">
      <c r="A28" s="62">
        <f t="shared" si="2"/>
        <v>19</v>
      </c>
      <c r="B28" s="65" t="s">
        <v>50</v>
      </c>
      <c r="C28" s="23" t="s">
        <v>96</v>
      </c>
      <c r="D28" s="139">
        <f>'АРХ - ПРИС. ПРЕДАВАЊА 17-18'!Z29</f>
        <v>2</v>
      </c>
      <c r="E28" s="114">
        <f>'АРХ - ПРИС. ВЈЕЖБЕ 17-18'!V29</f>
        <v>2</v>
      </c>
      <c r="F28" s="8">
        <f>'АРХ - ПРИС. ВЈЕЖБЕ 17-18'!AH29</f>
        <v>0</v>
      </c>
      <c r="G28" s="137">
        <v>89</v>
      </c>
      <c r="H28" s="138">
        <f t="shared" si="0"/>
        <v>22.25</v>
      </c>
      <c r="I28" s="85" t="s">
        <v>202</v>
      </c>
      <c r="J28" s="8">
        <v>2.5</v>
      </c>
      <c r="K28" s="9">
        <f t="shared" si="1"/>
        <v>28.75</v>
      </c>
      <c r="M28" s="7"/>
      <c r="N28" s="7"/>
      <c r="O28" s="7"/>
      <c r="P28" s="7"/>
      <c r="Q28" s="7"/>
      <c r="R28" s="7"/>
    </row>
    <row r="29" spans="1:18" ht="18.75" x14ac:dyDescent="0.25">
      <c r="A29" s="62">
        <f t="shared" si="2"/>
        <v>20</v>
      </c>
      <c r="B29" s="65" t="s">
        <v>51</v>
      </c>
      <c r="C29" s="23" t="s">
        <v>97</v>
      </c>
      <c r="D29" s="139">
        <f>'АРХ - ПРИС. ПРЕДАВАЊА 17-18'!Z30</f>
        <v>2</v>
      </c>
      <c r="E29" s="114">
        <f>'АРХ - ПРИС. ВЈЕЖБЕ 17-18'!V30</f>
        <v>2</v>
      </c>
      <c r="F29" s="8">
        <f>'АРХ - ПРИС. ВЈЕЖБЕ 17-18'!AH30</f>
        <v>0</v>
      </c>
      <c r="G29" s="52">
        <v>86</v>
      </c>
      <c r="H29" s="138">
        <f t="shared" si="0"/>
        <v>21.5</v>
      </c>
      <c r="I29" s="85" t="s">
        <v>198</v>
      </c>
      <c r="J29" s="8">
        <v>3.8</v>
      </c>
      <c r="K29" s="9">
        <f t="shared" si="1"/>
        <v>29.3</v>
      </c>
      <c r="M29" s="7"/>
      <c r="N29" s="7"/>
      <c r="O29" s="7"/>
      <c r="P29" s="7"/>
      <c r="Q29" s="7"/>
      <c r="R29" s="7"/>
    </row>
    <row r="30" spans="1:18" ht="18.75" x14ac:dyDescent="0.25">
      <c r="A30" s="62">
        <f t="shared" si="2"/>
        <v>21</v>
      </c>
      <c r="B30" s="65" t="s">
        <v>52</v>
      </c>
      <c r="C30" s="23" t="s">
        <v>98</v>
      </c>
      <c r="D30" s="139">
        <f>'АРХ - ПРИС. ПРЕДАВАЊА 17-18'!Z31</f>
        <v>2</v>
      </c>
      <c r="E30" s="114">
        <f>'АРХ - ПРИС. ВЈЕЖБЕ 17-18'!V31</f>
        <v>1</v>
      </c>
      <c r="F30" s="8">
        <f>'АРХ - ПРИС. ВЈЕЖБЕ 17-18'!AH31</f>
        <v>0</v>
      </c>
      <c r="G30" s="137">
        <v>85</v>
      </c>
      <c r="H30" s="138">
        <f t="shared" si="0"/>
        <v>21.25</v>
      </c>
      <c r="I30" s="85" t="s">
        <v>197</v>
      </c>
      <c r="J30" s="149">
        <v>2</v>
      </c>
      <c r="K30" s="9">
        <f t="shared" si="1"/>
        <v>26.25</v>
      </c>
      <c r="M30" s="7"/>
      <c r="N30" s="7"/>
      <c r="O30" s="7"/>
      <c r="P30" s="7"/>
      <c r="Q30" s="7"/>
      <c r="R30" s="7"/>
    </row>
    <row r="31" spans="1:18" ht="18.75" x14ac:dyDescent="0.25">
      <c r="A31" s="62">
        <f t="shared" si="2"/>
        <v>22</v>
      </c>
      <c r="B31" s="65" t="s">
        <v>53</v>
      </c>
      <c r="C31" s="23" t="s">
        <v>99</v>
      </c>
      <c r="D31" s="139" t="str">
        <f>'АРХ - ПРИС. ПРЕДАВАЊА 17-18'!Z32</f>
        <v>нема право</v>
      </c>
      <c r="E31" s="114" t="str">
        <f>'АРХ - ПРИС. ВЈЕЖБЕ 17-18'!V32</f>
        <v>нема право</v>
      </c>
      <c r="F31" s="8">
        <f>'АРХ - ПРИС. ВЈЕЖБЕ 17-18'!AH32</f>
        <v>0</v>
      </c>
      <c r="G31" s="52" t="s">
        <v>183</v>
      </c>
      <c r="H31" s="138" t="s">
        <v>192</v>
      </c>
      <c r="I31" s="85" t="s">
        <v>196</v>
      </c>
      <c r="J31" s="8">
        <v>3.2</v>
      </c>
      <c r="K31" s="9" t="s">
        <v>192</v>
      </c>
      <c r="M31" s="7"/>
      <c r="N31" s="7"/>
      <c r="O31" s="7"/>
      <c r="P31" s="7"/>
      <c r="Q31" s="7"/>
      <c r="R31" s="7"/>
    </row>
    <row r="32" spans="1:18" ht="18.75" x14ac:dyDescent="0.25">
      <c r="A32" s="62">
        <f t="shared" si="2"/>
        <v>23</v>
      </c>
      <c r="B32" s="65" t="s">
        <v>54</v>
      </c>
      <c r="C32" s="23" t="s">
        <v>100</v>
      </c>
      <c r="D32" s="139">
        <f>'АРХ - ПРИС. ПРЕДАВАЊА 17-18'!Z33</f>
        <v>2</v>
      </c>
      <c r="E32" s="114">
        <f>'АРХ - ПРИС. ВЈЕЖБЕ 17-18'!V33</f>
        <v>2</v>
      </c>
      <c r="F32" s="8">
        <f>'АРХ - ПРИС. ВЈЕЖБЕ 17-18'!AH33</f>
        <v>0</v>
      </c>
      <c r="G32" s="137">
        <v>83</v>
      </c>
      <c r="H32" s="138">
        <f t="shared" si="0"/>
        <v>20.75</v>
      </c>
      <c r="I32" s="85" t="s">
        <v>197</v>
      </c>
      <c r="J32" s="149">
        <v>2</v>
      </c>
      <c r="K32" s="9">
        <f t="shared" si="1"/>
        <v>26.75</v>
      </c>
      <c r="M32" s="7"/>
      <c r="N32" s="7"/>
      <c r="O32" s="7"/>
      <c r="P32" s="7"/>
      <c r="Q32" s="7"/>
      <c r="R32" s="7"/>
    </row>
    <row r="33" spans="1:18" ht="18.75" x14ac:dyDescent="0.25">
      <c r="A33" s="62">
        <f t="shared" si="2"/>
        <v>24</v>
      </c>
      <c r="B33" s="65" t="s">
        <v>55</v>
      </c>
      <c r="C33" s="23" t="s">
        <v>101</v>
      </c>
      <c r="D33" s="139">
        <f>'АРХ - ПРИС. ПРЕДАВАЊА 17-18'!Z34</f>
        <v>2</v>
      </c>
      <c r="E33" s="114">
        <f>'АРХ - ПРИС. ВЈЕЖБЕ 17-18'!V34</f>
        <v>2</v>
      </c>
      <c r="F33" s="8">
        <f>'АРХ - ПРИС. ВЈЕЖБЕ 17-18'!AH34</f>
        <v>0</v>
      </c>
      <c r="G33" s="137">
        <v>70</v>
      </c>
      <c r="H33" s="138">
        <f t="shared" si="0"/>
        <v>17.5</v>
      </c>
      <c r="I33" s="85" t="s">
        <v>193</v>
      </c>
      <c r="J33" s="8">
        <v>3.3</v>
      </c>
      <c r="K33" s="9">
        <f t="shared" si="1"/>
        <v>24.8</v>
      </c>
      <c r="M33" s="7"/>
      <c r="N33" s="7"/>
      <c r="O33" s="7"/>
      <c r="P33" s="7"/>
      <c r="Q33" s="7"/>
      <c r="R33" s="7"/>
    </row>
    <row r="34" spans="1:18" s="4" customFormat="1" ht="18.75" x14ac:dyDescent="0.25">
      <c r="A34" s="63">
        <f t="shared" si="2"/>
        <v>25</v>
      </c>
      <c r="B34" s="65" t="s">
        <v>56</v>
      </c>
      <c r="C34" s="23" t="s">
        <v>102</v>
      </c>
      <c r="D34" s="139">
        <f>'АРХ - ПРИС. ПРЕДАВАЊА 17-18'!Z35</f>
        <v>2</v>
      </c>
      <c r="E34" s="114">
        <f>'АРХ - ПРИС. ВЈЕЖБЕ 17-18'!V35</f>
        <v>2</v>
      </c>
      <c r="F34" s="8">
        <f>'АРХ - ПРИС. ВЈЕЖБЕ 17-18'!AH35</f>
        <v>0</v>
      </c>
      <c r="G34" s="137">
        <v>83</v>
      </c>
      <c r="H34" s="138">
        <f t="shared" si="0"/>
        <v>20.75</v>
      </c>
      <c r="I34" s="85" t="s">
        <v>197</v>
      </c>
      <c r="J34" s="149">
        <v>2</v>
      </c>
      <c r="K34" s="9">
        <f t="shared" si="1"/>
        <v>26.75</v>
      </c>
      <c r="M34" s="10"/>
      <c r="N34" s="7"/>
      <c r="O34" s="10"/>
      <c r="P34" s="10"/>
      <c r="Q34" s="10"/>
      <c r="R34" s="10"/>
    </row>
    <row r="35" spans="1:18" ht="18.75" x14ac:dyDescent="0.25">
      <c r="A35" s="62">
        <f t="shared" si="2"/>
        <v>26</v>
      </c>
      <c r="B35" s="65" t="s">
        <v>57</v>
      </c>
      <c r="C35" s="23" t="s">
        <v>103</v>
      </c>
      <c r="D35" s="139">
        <f>'АРХ - ПРИС. ПРЕДАВАЊА 17-18'!Z36</f>
        <v>2</v>
      </c>
      <c r="E35" s="114">
        <f>'АРХ - ПРИС. ВЈЕЖБЕ 17-18'!V36</f>
        <v>2</v>
      </c>
      <c r="F35" s="8">
        <f>'АРХ - ПРИС. ВЈЕЖБЕ 17-18'!AH36</f>
        <v>0</v>
      </c>
      <c r="G35" s="137">
        <v>76</v>
      </c>
      <c r="H35" s="138">
        <f t="shared" si="0"/>
        <v>19</v>
      </c>
      <c r="I35" s="85" t="s">
        <v>198</v>
      </c>
      <c r="J35" s="8">
        <v>3.8</v>
      </c>
      <c r="K35" s="9">
        <f t="shared" si="1"/>
        <v>26.8</v>
      </c>
      <c r="M35" s="7"/>
      <c r="N35" s="7"/>
      <c r="O35" s="7"/>
      <c r="P35" s="7"/>
      <c r="Q35" s="7"/>
      <c r="R35" s="7"/>
    </row>
    <row r="36" spans="1:18" ht="18.75" x14ac:dyDescent="0.25">
      <c r="A36" s="62">
        <f t="shared" si="2"/>
        <v>27</v>
      </c>
      <c r="B36" s="65" t="s">
        <v>58</v>
      </c>
      <c r="C36" s="66" t="s">
        <v>115</v>
      </c>
      <c r="D36" s="139">
        <f>'АРХ - ПРИС. ПРЕДАВАЊА 17-18'!Z37</f>
        <v>2</v>
      </c>
      <c r="E36" s="114">
        <f>'АРХ - ПРИС. ВЈЕЖБЕ 17-18'!V37</f>
        <v>2</v>
      </c>
      <c r="F36" s="8">
        <f>'АРХ - ПРИС. ВЈЕЖБЕ 17-18'!AH37</f>
        <v>0</v>
      </c>
      <c r="G36" s="137">
        <v>89</v>
      </c>
      <c r="H36" s="138">
        <f t="shared" si="0"/>
        <v>22.25</v>
      </c>
      <c r="I36" s="85" t="s">
        <v>202</v>
      </c>
      <c r="J36" s="8">
        <v>2.5</v>
      </c>
      <c r="K36" s="9">
        <f t="shared" si="1"/>
        <v>28.75</v>
      </c>
      <c r="M36" s="7"/>
      <c r="N36" s="7"/>
      <c r="O36" s="7"/>
      <c r="P36" s="7"/>
      <c r="Q36" s="7"/>
      <c r="R36" s="7"/>
    </row>
    <row r="37" spans="1:18" ht="18.75" x14ac:dyDescent="0.25">
      <c r="A37" s="62">
        <f t="shared" si="2"/>
        <v>28</v>
      </c>
      <c r="B37" s="65" t="s">
        <v>59</v>
      </c>
      <c r="C37" s="66" t="s">
        <v>116</v>
      </c>
      <c r="D37" s="139">
        <f>'АРХ - ПРИС. ПРЕДАВАЊА 17-18'!Z38</f>
        <v>2</v>
      </c>
      <c r="E37" s="114">
        <f>'АРХ - ПРИС. ВЈЕЖБЕ 17-18'!V38</f>
        <v>2</v>
      </c>
      <c r="F37" s="8">
        <f>'АРХ - ПРИС. ВЈЕЖБЕ 17-18'!AH38</f>
        <v>0</v>
      </c>
      <c r="G37" s="137">
        <v>70</v>
      </c>
      <c r="H37" s="138">
        <f t="shared" si="0"/>
        <v>17.5</v>
      </c>
      <c r="I37" s="85" t="s">
        <v>193</v>
      </c>
      <c r="J37" s="8">
        <v>3.3</v>
      </c>
      <c r="K37" s="9">
        <f t="shared" si="1"/>
        <v>24.8</v>
      </c>
      <c r="M37" s="7"/>
      <c r="N37" s="7"/>
      <c r="O37" s="7"/>
      <c r="P37" s="7"/>
      <c r="Q37" s="7"/>
      <c r="R37" s="7"/>
    </row>
    <row r="38" spans="1:18" ht="18.75" x14ac:dyDescent="0.25">
      <c r="A38" s="62">
        <f>A37+1</f>
        <v>29</v>
      </c>
      <c r="B38" s="65" t="s">
        <v>60</v>
      </c>
      <c r="C38" s="66" t="s">
        <v>117</v>
      </c>
      <c r="D38" s="139">
        <f>'АРХ - ПРИС. ПРЕДАВАЊА 17-18'!Z39</f>
        <v>2</v>
      </c>
      <c r="E38" s="114">
        <f>'АРХ - ПРИС. ВЈЕЖБЕ 17-18'!V39</f>
        <v>2</v>
      </c>
      <c r="F38" s="8">
        <f>'АРХ - ПРИС. ВЈЕЖБЕ 17-18'!AH39</f>
        <v>0</v>
      </c>
      <c r="G38" s="52">
        <v>76</v>
      </c>
      <c r="H38" s="138">
        <f t="shared" si="0"/>
        <v>19</v>
      </c>
      <c r="I38" s="85" t="s">
        <v>200</v>
      </c>
      <c r="J38" s="8">
        <v>2.2999999999999998</v>
      </c>
      <c r="K38" s="9">
        <f t="shared" si="1"/>
        <v>25.3</v>
      </c>
      <c r="M38" s="7"/>
      <c r="N38" s="7"/>
      <c r="O38" s="7"/>
      <c r="P38" s="7"/>
      <c r="Q38" s="7"/>
      <c r="R38" s="7"/>
    </row>
    <row r="39" spans="1:18" ht="18.75" x14ac:dyDescent="0.25">
      <c r="A39" s="62">
        <f t="shared" si="2"/>
        <v>30</v>
      </c>
      <c r="B39" s="65" t="s">
        <v>61</v>
      </c>
      <c r="C39" s="66" t="s">
        <v>118</v>
      </c>
      <c r="D39" s="139">
        <f>'АРХ - ПРИС. ПРЕДАВАЊА 17-18'!Z40</f>
        <v>2</v>
      </c>
      <c r="E39" s="114">
        <f>'АРХ - ПРИС. ВЈЕЖБЕ 17-18'!V40</f>
        <v>2</v>
      </c>
      <c r="F39" s="8">
        <f>'АРХ - ПРИС. ВЈЕЖБЕ 17-18'!AH40</f>
        <v>5</v>
      </c>
      <c r="G39" s="137">
        <v>87</v>
      </c>
      <c r="H39" s="138">
        <f t="shared" si="0"/>
        <v>21.75</v>
      </c>
      <c r="I39" s="85" t="s">
        <v>203</v>
      </c>
      <c r="J39" s="8">
        <v>3.3</v>
      </c>
      <c r="K39" s="9">
        <f t="shared" si="1"/>
        <v>34.049999999999997</v>
      </c>
      <c r="M39" s="7"/>
      <c r="N39" s="7"/>
      <c r="O39" s="7"/>
      <c r="P39" s="7"/>
      <c r="Q39" s="7"/>
      <c r="R39" s="7"/>
    </row>
    <row r="40" spans="1:18" ht="18.75" x14ac:dyDescent="0.25">
      <c r="A40" s="62">
        <f t="shared" si="2"/>
        <v>31</v>
      </c>
      <c r="B40" s="65" t="s">
        <v>62</v>
      </c>
      <c r="C40" s="66" t="s">
        <v>119</v>
      </c>
      <c r="D40" s="139">
        <f>'АРХ - ПРИС. ПРЕДАВАЊА 17-18'!Z41</f>
        <v>2</v>
      </c>
      <c r="E40" s="114">
        <f>'АРХ - ПРИС. ВЈЕЖБЕ 17-18'!V41</f>
        <v>2</v>
      </c>
      <c r="F40" s="8">
        <f>'АРХ - ПРИС. ВЈЕЖБЕ 17-18'!AH41</f>
        <v>0</v>
      </c>
      <c r="G40" s="137">
        <v>54</v>
      </c>
      <c r="H40" s="138">
        <f t="shared" si="0"/>
        <v>13.5</v>
      </c>
      <c r="I40" s="85" t="s">
        <v>199</v>
      </c>
      <c r="J40" s="8">
        <v>3.1</v>
      </c>
      <c r="K40" s="9">
        <f t="shared" si="1"/>
        <v>20.6</v>
      </c>
      <c r="M40" s="7"/>
      <c r="N40" s="7"/>
      <c r="O40" s="7"/>
      <c r="P40" s="7"/>
      <c r="Q40" s="7"/>
      <c r="R40" s="7"/>
    </row>
    <row r="41" spans="1:18" ht="18.75" x14ac:dyDescent="0.25">
      <c r="A41" s="62">
        <f t="shared" si="2"/>
        <v>32</v>
      </c>
      <c r="B41" s="65" t="s">
        <v>63</v>
      </c>
      <c r="C41" s="66" t="s">
        <v>120</v>
      </c>
      <c r="D41" s="139">
        <f>'АРХ - ПРИС. ПРЕДАВАЊА 17-18'!Z42</f>
        <v>2</v>
      </c>
      <c r="E41" s="114">
        <f>'АРХ - ПРИС. ВЈЕЖБЕ 17-18'!V42</f>
        <v>2</v>
      </c>
      <c r="F41" s="8">
        <f>'АРХ - ПРИС. ВЈЕЖБЕ 17-18'!AH42</f>
        <v>0</v>
      </c>
      <c r="G41" s="52">
        <v>76</v>
      </c>
      <c r="H41" s="138">
        <f t="shared" si="0"/>
        <v>19</v>
      </c>
      <c r="I41" s="85" t="s">
        <v>198</v>
      </c>
      <c r="J41" s="8">
        <v>3.8</v>
      </c>
      <c r="K41" s="9">
        <f t="shared" si="1"/>
        <v>26.8</v>
      </c>
      <c r="M41" s="7"/>
      <c r="N41" s="7"/>
      <c r="O41" s="7"/>
      <c r="P41" s="7"/>
      <c r="Q41" s="7"/>
      <c r="R41" s="7"/>
    </row>
    <row r="42" spans="1:18" ht="18.75" x14ac:dyDescent="0.25">
      <c r="A42" s="62">
        <f t="shared" si="2"/>
        <v>33</v>
      </c>
      <c r="B42" s="65" t="s">
        <v>64</v>
      </c>
      <c r="C42" s="66" t="s">
        <v>121</v>
      </c>
      <c r="D42" s="139">
        <f>'АРХ - ПРИС. ПРЕДАВАЊА 17-18'!Z43</f>
        <v>2</v>
      </c>
      <c r="E42" s="114">
        <f>'АРХ - ПРИС. ВЈЕЖБЕ 17-18'!V43</f>
        <v>2</v>
      </c>
      <c r="F42" s="8">
        <f>'АРХ - ПРИС. ВЈЕЖБЕ 17-18'!AH43</f>
        <v>1</v>
      </c>
      <c r="G42" s="137">
        <v>76</v>
      </c>
      <c r="H42" s="138">
        <f t="shared" si="0"/>
        <v>19</v>
      </c>
      <c r="I42" s="85" t="s">
        <v>200</v>
      </c>
      <c r="J42" s="8">
        <v>2.2999999999999998</v>
      </c>
      <c r="K42" s="9">
        <f t="shared" si="1"/>
        <v>26.3</v>
      </c>
      <c r="M42" s="7"/>
      <c r="N42" s="7"/>
      <c r="O42" s="7"/>
      <c r="P42" s="7"/>
      <c r="Q42" s="7"/>
      <c r="R42" s="7"/>
    </row>
    <row r="43" spans="1:18" ht="18.75" x14ac:dyDescent="0.25">
      <c r="A43" s="62">
        <f t="shared" si="2"/>
        <v>34</v>
      </c>
      <c r="B43" s="65" t="s">
        <v>65</v>
      </c>
      <c r="C43" s="66" t="s">
        <v>122</v>
      </c>
      <c r="D43" s="139">
        <f>'АРХ - ПРИС. ПРЕДАВАЊА 17-18'!Z44</f>
        <v>2</v>
      </c>
      <c r="E43" s="114">
        <f>'АРХ - ПРИС. ВЈЕЖБЕ 17-18'!V44</f>
        <v>1.5</v>
      </c>
      <c r="F43" s="8">
        <f>'АРХ - ПРИС. ВЈЕЖБЕ 17-18'!AH44</f>
        <v>0</v>
      </c>
      <c r="G43" s="137">
        <f>88*0.7</f>
        <v>61.599999999999994</v>
      </c>
      <c r="H43" s="138">
        <f t="shared" si="0"/>
        <v>15.399999999999999</v>
      </c>
      <c r="I43" s="85" t="s">
        <v>201</v>
      </c>
      <c r="J43" s="8">
        <v>3.6</v>
      </c>
      <c r="K43" s="9">
        <f t="shared" si="1"/>
        <v>22.5</v>
      </c>
      <c r="M43" s="7"/>
      <c r="N43" s="7"/>
      <c r="O43" s="7"/>
      <c r="P43" s="7"/>
      <c r="Q43" s="7"/>
      <c r="R43" s="7"/>
    </row>
    <row r="44" spans="1:18" ht="18.75" x14ac:dyDescent="0.25">
      <c r="A44" s="62">
        <f t="shared" si="2"/>
        <v>35</v>
      </c>
      <c r="B44" s="65" t="s">
        <v>66</v>
      </c>
      <c r="C44" s="66" t="s">
        <v>123</v>
      </c>
      <c r="D44" s="139">
        <f>'АРХ - ПРИС. ПРЕДАВАЊА 17-18'!Z45</f>
        <v>2</v>
      </c>
      <c r="E44" s="114">
        <f>'АРХ - ПРИС. ВЈЕЖБЕ 17-18'!V45</f>
        <v>1</v>
      </c>
      <c r="F44" s="8">
        <f>'АРХ - ПРИС. ВЈЕЖБЕ 17-18'!AH45</f>
        <v>0</v>
      </c>
      <c r="G44" s="137">
        <v>81</v>
      </c>
      <c r="H44" s="138">
        <f t="shared" si="0"/>
        <v>20.25</v>
      </c>
      <c r="I44" s="85" t="s">
        <v>193</v>
      </c>
      <c r="J44" s="8">
        <v>3.3</v>
      </c>
      <c r="K44" s="9">
        <f t="shared" si="1"/>
        <v>26.55</v>
      </c>
      <c r="M44" s="7"/>
      <c r="N44" s="7"/>
      <c r="O44" s="7"/>
      <c r="P44" s="7"/>
      <c r="Q44" s="7"/>
      <c r="R44" s="7"/>
    </row>
    <row r="45" spans="1:18" ht="18.75" x14ac:dyDescent="0.25">
      <c r="A45" s="62">
        <f t="shared" si="2"/>
        <v>36</v>
      </c>
      <c r="B45" s="65" t="s">
        <v>67</v>
      </c>
      <c r="C45" s="66" t="s">
        <v>124</v>
      </c>
      <c r="D45" s="139">
        <f>'АРХ - ПРИС. ПРЕДАВАЊА 17-18'!Z46</f>
        <v>2</v>
      </c>
      <c r="E45" s="114">
        <f>'АРХ - ПРИС. ВЈЕЖБЕ 17-18'!V46</f>
        <v>1.5</v>
      </c>
      <c r="F45" s="8">
        <f>'АРХ - ПРИС. ВЈЕЖБЕ 17-18'!AH46</f>
        <v>0</v>
      </c>
      <c r="G45" s="137">
        <v>88</v>
      </c>
      <c r="H45" s="138">
        <f t="shared" si="0"/>
        <v>22</v>
      </c>
      <c r="I45" s="85" t="s">
        <v>199</v>
      </c>
      <c r="J45" s="8">
        <v>3.1</v>
      </c>
      <c r="K45" s="9">
        <f t="shared" si="1"/>
        <v>28.6</v>
      </c>
      <c r="M45" s="7"/>
      <c r="N45" s="7"/>
      <c r="O45" s="7"/>
      <c r="P45" s="7"/>
      <c r="Q45" s="7"/>
      <c r="R45" s="7"/>
    </row>
    <row r="46" spans="1:18" ht="18.75" x14ac:dyDescent="0.25">
      <c r="A46" s="62">
        <f t="shared" si="2"/>
        <v>37</v>
      </c>
      <c r="B46" s="65" t="s">
        <v>68</v>
      </c>
      <c r="C46" s="66" t="s">
        <v>125</v>
      </c>
      <c r="D46" s="139">
        <f>'АРХ - ПРИС. ПРЕДАВАЊА 17-18'!Z47</f>
        <v>2</v>
      </c>
      <c r="E46" s="114">
        <f>'АРХ - ПРИС. ВЈЕЖБЕ 17-18'!V47</f>
        <v>2</v>
      </c>
      <c r="F46" s="8">
        <f>'АРХ - ПРИС. ВЈЕЖБЕ 17-18'!AH47</f>
        <v>0</v>
      </c>
      <c r="G46" s="137">
        <v>90</v>
      </c>
      <c r="H46" s="138">
        <f t="shared" si="0"/>
        <v>22.5</v>
      </c>
      <c r="I46" s="85" t="s">
        <v>202</v>
      </c>
      <c r="J46" s="8">
        <v>2.5</v>
      </c>
      <c r="K46" s="9">
        <f t="shared" si="1"/>
        <v>29</v>
      </c>
      <c r="M46" s="7"/>
      <c r="N46" s="7"/>
      <c r="O46" s="7"/>
      <c r="P46" s="7"/>
      <c r="Q46" s="7"/>
      <c r="R46" s="7"/>
    </row>
    <row r="47" spans="1:18" ht="18.75" x14ac:dyDescent="0.25">
      <c r="A47" s="62">
        <f t="shared" si="2"/>
        <v>38</v>
      </c>
      <c r="B47" s="65" t="s">
        <v>69</v>
      </c>
      <c r="C47" s="66" t="s">
        <v>126</v>
      </c>
      <c r="D47" s="139">
        <f>'АРХ - ПРИС. ПРЕДАВАЊА 17-18'!Z48</f>
        <v>2</v>
      </c>
      <c r="E47" s="114">
        <f>'АРХ - ПРИС. ВЈЕЖБЕ 17-18'!V48</f>
        <v>2</v>
      </c>
      <c r="F47" s="8">
        <f>'АРХ - ПРИС. ВЈЕЖБЕ 17-18'!AH48</f>
        <v>0</v>
      </c>
      <c r="G47" s="137">
        <v>77</v>
      </c>
      <c r="H47" s="138">
        <f t="shared" si="0"/>
        <v>19.25</v>
      </c>
      <c r="I47" s="85" t="s">
        <v>199</v>
      </c>
      <c r="J47" s="8">
        <v>3.1</v>
      </c>
      <c r="K47" s="9">
        <f t="shared" si="1"/>
        <v>26.35</v>
      </c>
      <c r="M47" s="7"/>
      <c r="N47" s="7"/>
      <c r="O47" s="7"/>
      <c r="P47" s="7"/>
      <c r="Q47" s="7"/>
      <c r="R47" s="7"/>
    </row>
    <row r="48" spans="1:18" ht="18.75" x14ac:dyDescent="0.25">
      <c r="A48" s="62">
        <f t="shared" si="2"/>
        <v>39</v>
      </c>
      <c r="B48" s="65" t="s">
        <v>70</v>
      </c>
      <c r="C48" s="66" t="s">
        <v>127</v>
      </c>
      <c r="D48" s="139">
        <f>'АРХ - ПРИС. ПРЕДАВАЊА 17-18'!Z49</f>
        <v>2</v>
      </c>
      <c r="E48" s="114">
        <f>'АРХ - ПРИС. ВЈЕЖБЕ 17-18'!V49</f>
        <v>2</v>
      </c>
      <c r="F48" s="8">
        <f>'АРХ - ПРИС. ВЈЕЖБЕ 17-18'!AH49</f>
        <v>3</v>
      </c>
      <c r="G48" s="137">
        <v>92</v>
      </c>
      <c r="H48" s="138">
        <f t="shared" si="0"/>
        <v>23</v>
      </c>
      <c r="I48" s="85" t="s">
        <v>197</v>
      </c>
      <c r="J48" s="149">
        <v>2</v>
      </c>
      <c r="K48" s="9">
        <f t="shared" si="1"/>
        <v>32</v>
      </c>
      <c r="M48" s="7"/>
      <c r="N48" s="7"/>
      <c r="O48" s="7"/>
      <c r="P48" s="7"/>
      <c r="Q48" s="7"/>
      <c r="R48" s="7"/>
    </row>
    <row r="49" spans="1:18" ht="18.75" x14ac:dyDescent="0.25">
      <c r="A49" s="62">
        <f t="shared" si="2"/>
        <v>40</v>
      </c>
      <c r="B49" s="65" t="s">
        <v>71</v>
      </c>
      <c r="C49" s="66" t="s">
        <v>128</v>
      </c>
      <c r="D49" s="139">
        <f>'АРХ - ПРИС. ПРЕДАВАЊА 17-18'!Z50</f>
        <v>2</v>
      </c>
      <c r="E49" s="114">
        <f>'АРХ - ПРИС. ВЈЕЖБЕ 17-18'!V50</f>
        <v>2</v>
      </c>
      <c r="F49" s="8">
        <f>'АРХ - ПРИС. ВЈЕЖБЕ 17-18'!AH50</f>
        <v>0</v>
      </c>
      <c r="G49" s="137">
        <v>85</v>
      </c>
      <c r="H49" s="138">
        <f t="shared" si="0"/>
        <v>21.25</v>
      </c>
      <c r="I49" s="85" t="s">
        <v>197</v>
      </c>
      <c r="J49" s="149">
        <v>2</v>
      </c>
      <c r="K49" s="9">
        <f t="shared" si="1"/>
        <v>27.25</v>
      </c>
      <c r="M49" s="7"/>
      <c r="N49" s="7"/>
      <c r="O49" s="7"/>
      <c r="P49" s="7"/>
      <c r="Q49" s="7"/>
      <c r="R49" s="7"/>
    </row>
    <row r="50" spans="1:18" ht="18.75" x14ac:dyDescent="0.25">
      <c r="A50" s="62">
        <f t="shared" si="2"/>
        <v>41</v>
      </c>
      <c r="B50" s="65" t="s">
        <v>72</v>
      </c>
      <c r="C50" s="66" t="s">
        <v>129</v>
      </c>
      <c r="D50" s="139">
        <f>'АРХ - ПРИС. ПРЕДАВАЊА 17-18'!Z51</f>
        <v>2</v>
      </c>
      <c r="E50" s="114">
        <f>'АРХ - ПРИС. ВЈЕЖБЕ 17-18'!V51</f>
        <v>2</v>
      </c>
      <c r="F50" s="8">
        <f>'АРХ - ПРИС. ВЈЕЖБЕ 17-18'!AH51</f>
        <v>1</v>
      </c>
      <c r="G50" s="137">
        <v>90</v>
      </c>
      <c r="H50" s="138">
        <f t="shared" si="0"/>
        <v>22.5</v>
      </c>
      <c r="I50" s="85" t="s">
        <v>202</v>
      </c>
      <c r="J50" s="8">
        <v>2.5</v>
      </c>
      <c r="K50" s="9">
        <f t="shared" si="1"/>
        <v>30</v>
      </c>
      <c r="M50" s="7"/>
      <c r="N50" s="7"/>
      <c r="O50" s="7"/>
      <c r="P50" s="7"/>
      <c r="Q50" s="7"/>
      <c r="R50" s="7"/>
    </row>
    <row r="51" spans="1:18" ht="18.75" x14ac:dyDescent="0.25">
      <c r="A51" s="62">
        <f t="shared" si="2"/>
        <v>42</v>
      </c>
      <c r="B51" s="65" t="s">
        <v>73</v>
      </c>
      <c r="C51" s="66" t="s">
        <v>130</v>
      </c>
      <c r="D51" s="139">
        <f>'АРХ - ПРИС. ПРЕДАВАЊА 17-18'!Z52</f>
        <v>2</v>
      </c>
      <c r="E51" s="114">
        <f>'АРХ - ПРИС. ВЈЕЖБЕ 17-18'!V52</f>
        <v>0.5</v>
      </c>
      <c r="F51" s="8">
        <f>'АРХ - ПРИС. ВЈЕЖБЕ 17-18'!AH52</f>
        <v>2</v>
      </c>
      <c r="G51" s="137">
        <v>92</v>
      </c>
      <c r="H51" s="138">
        <f t="shared" si="0"/>
        <v>23</v>
      </c>
      <c r="I51" s="85" t="s">
        <v>200</v>
      </c>
      <c r="J51" s="8">
        <v>2.2999999999999998</v>
      </c>
      <c r="K51" s="9">
        <f t="shared" si="1"/>
        <v>29.8</v>
      </c>
      <c r="M51" s="7"/>
      <c r="N51" s="7"/>
      <c r="O51" s="7"/>
      <c r="P51" s="7"/>
      <c r="Q51" s="7"/>
      <c r="R51" s="7"/>
    </row>
    <row r="52" spans="1:18" ht="18.75" x14ac:dyDescent="0.25">
      <c r="A52" s="62">
        <f t="shared" si="2"/>
        <v>43</v>
      </c>
      <c r="B52" s="65" t="s">
        <v>74</v>
      </c>
      <c r="C52" s="66" t="s">
        <v>131</v>
      </c>
      <c r="D52" s="139">
        <f>'АРХ - ПРИС. ПРЕДАВАЊА 17-18'!Z53</f>
        <v>2</v>
      </c>
      <c r="E52" s="114">
        <f>'АРХ - ПРИС. ВЈЕЖБЕ 17-18'!V53</f>
        <v>2</v>
      </c>
      <c r="F52" s="8">
        <f>'АРХ - ПРИС. ВЈЕЖБЕ 17-18'!AH53</f>
        <v>1</v>
      </c>
      <c r="G52" s="137">
        <v>86</v>
      </c>
      <c r="H52" s="138">
        <f t="shared" si="0"/>
        <v>21.5</v>
      </c>
      <c r="I52" s="85" t="s">
        <v>193</v>
      </c>
      <c r="J52" s="8">
        <v>3.3</v>
      </c>
      <c r="K52" s="9">
        <f t="shared" si="1"/>
        <v>29.8</v>
      </c>
      <c r="M52" s="7"/>
      <c r="N52" s="7"/>
      <c r="O52" s="7"/>
      <c r="P52" s="7"/>
      <c r="Q52" s="7"/>
      <c r="R52" s="7"/>
    </row>
    <row r="53" spans="1:18" ht="18.75" x14ac:dyDescent="0.25">
      <c r="A53" s="62">
        <f t="shared" si="2"/>
        <v>44</v>
      </c>
      <c r="B53" s="65" t="s">
        <v>75</v>
      </c>
      <c r="C53" s="66" t="s">
        <v>132</v>
      </c>
      <c r="D53" s="139">
        <f>'АРХ - ПРИС. ПРЕДАВАЊА 17-18'!Z54</f>
        <v>2</v>
      </c>
      <c r="E53" s="114">
        <f>'АРХ - ПРИС. ВЈЕЖБЕ 17-18'!V54</f>
        <v>2</v>
      </c>
      <c r="F53" s="8">
        <f>'АРХ - ПРИС. ВЈЕЖБЕ 17-18'!AH54</f>
        <v>0</v>
      </c>
      <c r="G53" s="137">
        <v>72</v>
      </c>
      <c r="H53" s="138">
        <f t="shared" si="0"/>
        <v>18</v>
      </c>
      <c r="I53" s="85" t="s">
        <v>201</v>
      </c>
      <c r="J53" s="8">
        <v>3.6</v>
      </c>
      <c r="K53" s="9">
        <f t="shared" si="1"/>
        <v>25.6</v>
      </c>
      <c r="M53" s="7"/>
      <c r="N53" s="7"/>
      <c r="O53" s="7"/>
      <c r="P53" s="7"/>
      <c r="Q53" s="7"/>
      <c r="R53" s="7"/>
    </row>
    <row r="54" spans="1:18" ht="18.75" x14ac:dyDescent="0.25">
      <c r="A54" s="62">
        <f t="shared" si="2"/>
        <v>45</v>
      </c>
      <c r="B54" s="65" t="s">
        <v>76</v>
      </c>
      <c r="C54" s="66" t="s">
        <v>133</v>
      </c>
      <c r="D54" s="139">
        <f>'АРХ - ПРИС. ПРЕДАВАЊА 17-18'!Z55</f>
        <v>2</v>
      </c>
      <c r="E54" s="114">
        <f>'АРХ - ПРИС. ВЈЕЖБЕ 17-18'!V55</f>
        <v>2</v>
      </c>
      <c r="F54" s="8">
        <f>'АРХ - ПРИС. ВЈЕЖБЕ 17-18'!AH55</f>
        <v>0</v>
      </c>
      <c r="G54" s="137">
        <v>84</v>
      </c>
      <c r="H54" s="138">
        <f t="shared" si="0"/>
        <v>21</v>
      </c>
      <c r="I54" s="85" t="s">
        <v>198</v>
      </c>
      <c r="J54" s="8">
        <v>3.8</v>
      </c>
      <c r="K54" s="9">
        <f t="shared" si="1"/>
        <v>28.8</v>
      </c>
      <c r="M54" s="7"/>
      <c r="N54" s="7"/>
      <c r="O54" s="7"/>
      <c r="P54" s="7"/>
      <c r="Q54" s="7"/>
      <c r="R54" s="7"/>
    </row>
    <row r="55" spans="1:18" ht="18.75" x14ac:dyDescent="0.25">
      <c r="A55" s="62">
        <f t="shared" si="2"/>
        <v>46</v>
      </c>
      <c r="B55" s="65" t="s">
        <v>77</v>
      </c>
      <c r="C55" s="66" t="s">
        <v>134</v>
      </c>
      <c r="D55" s="139">
        <f>'АРХ - ПРИС. ПРЕДАВАЊА 17-18'!Z56</f>
        <v>2</v>
      </c>
      <c r="E55" s="114">
        <f>'АРХ - ПРИС. ВЈЕЖБЕ 17-18'!V56</f>
        <v>2</v>
      </c>
      <c r="F55" s="8">
        <f>'АРХ - ПРИС. ВЈЕЖБЕ 17-18'!AH56</f>
        <v>0</v>
      </c>
      <c r="G55" s="137">
        <v>94</v>
      </c>
      <c r="H55" s="138">
        <f t="shared" si="0"/>
        <v>23.5</v>
      </c>
      <c r="I55" s="85" t="s">
        <v>203</v>
      </c>
      <c r="J55" s="8">
        <v>3.3</v>
      </c>
      <c r="K55" s="9">
        <f t="shared" si="1"/>
        <v>30.8</v>
      </c>
      <c r="M55" s="7"/>
      <c r="N55" s="7"/>
      <c r="O55" s="7"/>
      <c r="P55" s="7"/>
      <c r="Q55" s="7"/>
      <c r="R55" s="7"/>
    </row>
    <row r="56" spans="1:18" ht="18.75" x14ac:dyDescent="0.25">
      <c r="A56" s="62">
        <f t="shared" si="2"/>
        <v>47</v>
      </c>
      <c r="B56" s="65" t="s">
        <v>78</v>
      </c>
      <c r="C56" s="66" t="s">
        <v>135</v>
      </c>
      <c r="D56" s="139">
        <f>'АРХ - ПРИС. ПРЕДАВАЊА 17-18'!Z57</f>
        <v>2</v>
      </c>
      <c r="E56" s="114">
        <f>'АРХ - ПРИС. ВЈЕЖБЕ 17-18'!V57</f>
        <v>2</v>
      </c>
      <c r="F56" s="8">
        <f>'АРХ - ПРИС. ВЈЕЖБЕ 17-18'!AH57</f>
        <v>0</v>
      </c>
      <c r="G56" s="137">
        <v>77</v>
      </c>
      <c r="H56" s="138">
        <f t="shared" si="0"/>
        <v>19.25</v>
      </c>
      <c r="I56" s="85" t="s">
        <v>199</v>
      </c>
      <c r="J56" s="8">
        <v>3.1</v>
      </c>
      <c r="K56" s="9">
        <f t="shared" si="1"/>
        <v>26.35</v>
      </c>
      <c r="M56" s="7"/>
      <c r="N56" s="7"/>
      <c r="O56" s="7"/>
      <c r="P56" s="7"/>
      <c r="Q56" s="7"/>
      <c r="R56" s="7"/>
    </row>
    <row r="57" spans="1:18" ht="18.75" x14ac:dyDescent="0.25">
      <c r="A57" s="62">
        <f t="shared" si="2"/>
        <v>48</v>
      </c>
      <c r="B57" s="65" t="s">
        <v>79</v>
      </c>
      <c r="C57" s="66" t="s">
        <v>136</v>
      </c>
      <c r="D57" s="139">
        <f>'АРХ - ПРИС. ПРЕДАВАЊА 17-18'!Z58</f>
        <v>2</v>
      </c>
      <c r="E57" s="114">
        <f>'АРХ - ПРИС. ВЈЕЖБЕ 17-18'!V58</f>
        <v>1.5</v>
      </c>
      <c r="F57" s="8">
        <f>'АРХ - ПРИС. ВЈЕЖБЕ 17-18'!AH58</f>
        <v>2</v>
      </c>
      <c r="G57" s="137">
        <f>0.7*88</f>
        <v>61.599999999999994</v>
      </c>
      <c r="H57" s="138">
        <f t="shared" si="0"/>
        <v>15.399999999999999</v>
      </c>
      <c r="I57" s="85" t="s">
        <v>196</v>
      </c>
      <c r="J57" s="8">
        <v>3.2</v>
      </c>
      <c r="K57" s="9">
        <f t="shared" si="1"/>
        <v>24.099999999999998</v>
      </c>
      <c r="M57" s="7"/>
      <c r="N57" s="7"/>
      <c r="O57" s="7"/>
      <c r="P57" s="7"/>
      <c r="Q57" s="7"/>
      <c r="R57" s="7"/>
    </row>
    <row r="58" spans="1:18" ht="18.75" x14ac:dyDescent="0.25">
      <c r="A58" s="62">
        <f t="shared" si="2"/>
        <v>49</v>
      </c>
      <c r="B58" s="65" t="s">
        <v>80</v>
      </c>
      <c r="C58" s="66" t="s">
        <v>137</v>
      </c>
      <c r="D58" s="139">
        <f>'АРХ - ПРИС. ПРЕДАВАЊА 17-18'!Z59</f>
        <v>1.5</v>
      </c>
      <c r="E58" s="114">
        <f>'АРХ - ПРИС. ВЈЕЖБЕ 17-18'!V59</f>
        <v>2</v>
      </c>
      <c r="F58" s="8">
        <f>'АРХ - ПРИС. ВЈЕЖБЕ 17-18'!AH59</f>
        <v>0</v>
      </c>
      <c r="G58" s="137">
        <v>54</v>
      </c>
      <c r="H58" s="138">
        <f t="shared" si="0"/>
        <v>13.5</v>
      </c>
      <c r="I58" s="85" t="s">
        <v>199</v>
      </c>
      <c r="J58" s="8">
        <v>3.1</v>
      </c>
      <c r="K58" s="9">
        <f t="shared" si="1"/>
        <v>20.100000000000001</v>
      </c>
      <c r="M58" s="7"/>
      <c r="N58" s="7"/>
      <c r="O58" s="7"/>
      <c r="P58" s="7"/>
      <c r="Q58" s="7"/>
      <c r="R58" s="7"/>
    </row>
    <row r="59" spans="1:18" ht="18.75" x14ac:dyDescent="0.25">
      <c r="A59" s="62">
        <f t="shared" si="2"/>
        <v>50</v>
      </c>
      <c r="B59" s="65" t="s">
        <v>81</v>
      </c>
      <c r="C59" s="66" t="s">
        <v>138</v>
      </c>
      <c r="D59" s="139">
        <f>'АРХ - ПРИС. ПРЕДАВАЊА 17-18'!Z60</f>
        <v>2</v>
      </c>
      <c r="E59" s="114">
        <f>'АРХ - ПРИС. ВЈЕЖБЕ 17-18'!V60</f>
        <v>2</v>
      </c>
      <c r="F59" s="8">
        <f>'АРХ - ПРИС. ВЈЕЖБЕ 17-18'!AH60</f>
        <v>0</v>
      </c>
      <c r="G59" s="137">
        <v>57</v>
      </c>
      <c r="H59" s="138">
        <f t="shared" si="0"/>
        <v>14.25</v>
      </c>
      <c r="I59" s="85" t="s">
        <v>202</v>
      </c>
      <c r="J59" s="8">
        <v>2.5</v>
      </c>
      <c r="K59" s="9">
        <f>D59+E59+F59+H59+J59</f>
        <v>20.75</v>
      </c>
      <c r="M59" s="7"/>
      <c r="N59" s="7"/>
      <c r="O59" s="7"/>
      <c r="P59" s="7"/>
      <c r="Q59" s="7"/>
      <c r="R59" s="7"/>
    </row>
    <row r="60" spans="1:18" ht="18.75" x14ac:dyDescent="0.25">
      <c r="A60" s="62">
        <f t="shared" si="2"/>
        <v>51</v>
      </c>
      <c r="B60" s="65" t="s">
        <v>82</v>
      </c>
      <c r="C60" s="66" t="s">
        <v>139</v>
      </c>
      <c r="D60" s="139">
        <f>'АРХ - ПРИС. ПРЕДАВАЊА 17-18'!Z61</f>
        <v>2</v>
      </c>
      <c r="E60" s="114">
        <f>'АРХ - ПРИС. ВЈЕЖБЕ 17-18'!V61</f>
        <v>2</v>
      </c>
      <c r="F60" s="8">
        <f>'АРХ - ПРИС. ВЈЕЖБЕ 17-18'!AH61</f>
        <v>0</v>
      </c>
      <c r="G60" s="137">
        <v>86</v>
      </c>
      <c r="H60" s="138">
        <f t="shared" si="0"/>
        <v>21.5</v>
      </c>
      <c r="I60" s="85" t="s">
        <v>198</v>
      </c>
      <c r="J60" s="8">
        <v>3.8</v>
      </c>
      <c r="K60" s="9">
        <f t="shared" si="1"/>
        <v>29.3</v>
      </c>
      <c r="M60" s="7"/>
      <c r="N60" s="7"/>
      <c r="O60" s="7"/>
      <c r="P60" s="7"/>
      <c r="Q60" s="7"/>
      <c r="R60" s="7"/>
    </row>
    <row r="61" spans="1:18" ht="18.75" x14ac:dyDescent="0.25">
      <c r="A61" s="62">
        <f t="shared" si="2"/>
        <v>52</v>
      </c>
      <c r="B61" s="65" t="s">
        <v>83</v>
      </c>
      <c r="C61" s="66" t="s">
        <v>140</v>
      </c>
      <c r="D61" s="139">
        <f>'АРХ - ПРИС. ПРЕДАВАЊА 17-18'!Z62</f>
        <v>1.5</v>
      </c>
      <c r="E61" s="114">
        <f>'АРХ - ПРИС. ВЈЕЖБЕ 17-18'!V62</f>
        <v>1.5</v>
      </c>
      <c r="F61" s="8">
        <f>'АРХ - ПРИС. ВЈЕЖБЕ 17-18'!AH62</f>
        <v>0</v>
      </c>
      <c r="G61" s="137">
        <v>88</v>
      </c>
      <c r="H61" s="138">
        <f t="shared" si="0"/>
        <v>22</v>
      </c>
      <c r="I61" s="85" t="s">
        <v>199</v>
      </c>
      <c r="J61" s="8">
        <v>3.1</v>
      </c>
      <c r="K61" s="9">
        <f t="shared" si="1"/>
        <v>28.1</v>
      </c>
      <c r="M61" s="7"/>
      <c r="N61" s="7"/>
      <c r="O61" s="7"/>
      <c r="P61" s="7"/>
      <c r="Q61" s="7"/>
      <c r="R61" s="7"/>
    </row>
    <row r="62" spans="1:18" ht="18.75" x14ac:dyDescent="0.25">
      <c r="A62" s="62">
        <f t="shared" si="2"/>
        <v>53</v>
      </c>
      <c r="B62" s="65" t="s">
        <v>84</v>
      </c>
      <c r="C62" s="66" t="s">
        <v>141</v>
      </c>
      <c r="D62" s="139">
        <f>'АРХ - ПРИС. ПРЕДАВАЊА 17-18'!Z63</f>
        <v>2</v>
      </c>
      <c r="E62" s="114">
        <f>'АРХ - ПРИС. ВЈЕЖБЕ 17-18'!V63</f>
        <v>2</v>
      </c>
      <c r="F62" s="8">
        <f>'АРХ - ПРИС. ВЈЕЖБЕ 17-18'!AH63</f>
        <v>2</v>
      </c>
      <c r="G62" s="137">
        <v>81</v>
      </c>
      <c r="H62" s="138">
        <f t="shared" si="0"/>
        <v>20.25</v>
      </c>
      <c r="I62" s="85" t="s">
        <v>202</v>
      </c>
      <c r="J62" s="8">
        <v>2.5</v>
      </c>
      <c r="K62" s="9">
        <f t="shared" si="1"/>
        <v>28.75</v>
      </c>
      <c r="M62" s="7"/>
      <c r="N62" s="7"/>
      <c r="O62" s="7"/>
      <c r="P62" s="7"/>
      <c r="Q62" s="7"/>
      <c r="R62" s="7"/>
    </row>
    <row r="63" spans="1:18" ht="18.75" x14ac:dyDescent="0.25">
      <c r="A63" s="62">
        <f t="shared" si="2"/>
        <v>54</v>
      </c>
      <c r="B63" s="65" t="s">
        <v>85</v>
      </c>
      <c r="C63" s="66" t="s">
        <v>142</v>
      </c>
      <c r="D63" s="139">
        <f>'АРХ - ПРИС. ПРЕДАВАЊА 17-18'!Z64</f>
        <v>1</v>
      </c>
      <c r="E63" s="114">
        <f>'АРХ - ПРИС. ВЈЕЖБЕ 17-18'!V64</f>
        <v>1</v>
      </c>
      <c r="F63" s="8">
        <f>'АРХ - ПРИС. ВЈЕЖБЕ 17-18'!AH64</f>
        <v>6</v>
      </c>
      <c r="G63" s="137">
        <f>0.7*88</f>
        <v>61.599999999999994</v>
      </c>
      <c r="H63" s="138">
        <f t="shared" si="0"/>
        <v>15.399999999999999</v>
      </c>
      <c r="I63" s="85" t="s">
        <v>196</v>
      </c>
      <c r="J63" s="8">
        <v>3.2</v>
      </c>
      <c r="K63" s="9">
        <f t="shared" si="1"/>
        <v>26.599999999999998</v>
      </c>
      <c r="M63" s="7"/>
      <c r="N63" s="7"/>
      <c r="O63" s="7"/>
      <c r="P63" s="7"/>
      <c r="Q63" s="7"/>
      <c r="R63" s="7"/>
    </row>
    <row r="64" spans="1:18" ht="18.75" x14ac:dyDescent="0.25">
      <c r="A64" s="62">
        <f t="shared" si="2"/>
        <v>55</v>
      </c>
      <c r="B64" s="65" t="s">
        <v>86</v>
      </c>
      <c r="C64" s="66" t="s">
        <v>24</v>
      </c>
      <c r="D64" s="139">
        <f>'АРХ - ПРИС. ПРЕДАВАЊА 17-18'!Z65</f>
        <v>1</v>
      </c>
      <c r="E64" s="114">
        <f>'АРХ - ПРИС. ВЈЕЖБЕ 17-18'!V65</f>
        <v>0</v>
      </c>
      <c r="F64" s="8">
        <f>'АРХ - ПРИС. ВЈЕЖБЕ 17-18'!AH65</f>
        <v>0</v>
      </c>
      <c r="G64" s="137">
        <f>94*0.7</f>
        <v>65.8</v>
      </c>
      <c r="H64" s="138" t="s">
        <v>192</v>
      </c>
      <c r="I64" s="85" t="s">
        <v>203</v>
      </c>
      <c r="J64" s="8">
        <v>3.3</v>
      </c>
      <c r="K64" s="9" t="s">
        <v>192</v>
      </c>
      <c r="M64" s="7"/>
      <c r="N64" s="7"/>
      <c r="O64" s="7"/>
      <c r="P64" s="7"/>
      <c r="Q64" s="7"/>
      <c r="R64" s="7"/>
    </row>
    <row r="65" spans="1:18" ht="18.75" x14ac:dyDescent="0.25">
      <c r="A65" s="62">
        <f t="shared" si="2"/>
        <v>56</v>
      </c>
      <c r="B65" s="65" t="s">
        <v>87</v>
      </c>
      <c r="C65" s="66" t="s">
        <v>25</v>
      </c>
      <c r="D65" s="139">
        <f>'АРХ - ПРИС. ПРЕДАВАЊА 17-18'!Z66</f>
        <v>0.5</v>
      </c>
      <c r="E65" s="114">
        <f>'АРХ - ПРИС. ВЈЕЖБЕ 17-18'!V66</f>
        <v>0</v>
      </c>
      <c r="F65" s="8">
        <f>'АРХ - ПРИС. ВЈЕЖБЕ 17-18'!AH66</f>
        <v>0</v>
      </c>
      <c r="G65" s="137">
        <f>94*0.7</f>
        <v>65.8</v>
      </c>
      <c r="H65" s="138">
        <f t="shared" si="0"/>
        <v>16.45</v>
      </c>
      <c r="I65" s="85" t="s">
        <v>203</v>
      </c>
      <c r="J65" s="8">
        <v>3.3</v>
      </c>
      <c r="K65" s="9">
        <f t="shared" si="1"/>
        <v>20.25</v>
      </c>
      <c r="M65" s="7"/>
      <c r="N65" s="7"/>
      <c r="O65" s="7"/>
      <c r="P65" s="7"/>
      <c r="Q65" s="7"/>
      <c r="R65" s="7"/>
    </row>
    <row r="66" spans="1:18" ht="18.75" x14ac:dyDescent="0.25">
      <c r="A66" s="62">
        <f t="shared" si="2"/>
        <v>57</v>
      </c>
      <c r="B66" s="65" t="s">
        <v>88</v>
      </c>
      <c r="C66" s="66" t="s">
        <v>143</v>
      </c>
      <c r="D66" s="139">
        <f>'АРХ - ПРИС. ПРЕДАВАЊА 17-18'!Z67</f>
        <v>2</v>
      </c>
      <c r="E66" s="114">
        <f>'АРХ - ПРИС. ВЈЕЖБЕ 17-18'!V67</f>
        <v>0.5</v>
      </c>
      <c r="F66" s="8">
        <f>'АРХ - ПРИС. ВЈЕЖБЕ 17-18'!AH67</f>
        <v>3</v>
      </c>
      <c r="G66" s="137">
        <v>74</v>
      </c>
      <c r="H66" s="138">
        <f t="shared" si="0"/>
        <v>18.5</v>
      </c>
      <c r="I66" s="85" t="s">
        <v>201</v>
      </c>
      <c r="J66" s="8">
        <v>3.6</v>
      </c>
      <c r="K66" s="9">
        <f t="shared" si="1"/>
        <v>27.6</v>
      </c>
      <c r="M66" s="7"/>
      <c r="N66" s="7"/>
      <c r="O66" s="7"/>
      <c r="P66" s="7"/>
      <c r="Q66" s="7"/>
      <c r="R66" s="7"/>
    </row>
    <row r="67" spans="1:18" s="4" customFormat="1" ht="18.75" x14ac:dyDescent="0.25">
      <c r="A67" s="58"/>
      <c r="B67" s="59"/>
      <c r="C67" s="60"/>
      <c r="D67" s="12"/>
      <c r="E67" s="12"/>
      <c r="F67" s="12"/>
      <c r="G67" s="57"/>
      <c r="H67" s="12"/>
      <c r="I67" s="13"/>
      <c r="J67" s="12"/>
      <c r="K67" s="61"/>
      <c r="M67" s="10"/>
      <c r="N67" s="10"/>
      <c r="O67" s="10"/>
      <c r="P67" s="10"/>
      <c r="Q67" s="10"/>
      <c r="R67" s="10"/>
    </row>
    <row r="68" spans="1:18" ht="18.75" x14ac:dyDescent="0.25">
      <c r="B68" s="2"/>
      <c r="C68" s="11"/>
      <c r="D68" s="11"/>
      <c r="E68" s="11"/>
      <c r="F68" s="12"/>
      <c r="G68" s="13"/>
      <c r="H68" s="12"/>
      <c r="I68" s="14"/>
      <c r="J68" s="13"/>
      <c r="M68" s="7"/>
      <c r="N68" s="7"/>
      <c r="O68" s="7"/>
      <c r="P68" s="7"/>
      <c r="Q68" s="7"/>
      <c r="R68" s="7"/>
    </row>
    <row r="69" spans="1:18" ht="15.75" x14ac:dyDescent="0.25">
      <c r="B69" s="2" t="s">
        <v>184</v>
      </c>
      <c r="C69" s="11"/>
      <c r="D69" s="11"/>
      <c r="E69" s="11"/>
      <c r="F69" s="11"/>
      <c r="M69" s="7"/>
      <c r="N69" s="7"/>
      <c r="O69" s="7"/>
      <c r="P69" s="7"/>
      <c r="Q69" s="7"/>
      <c r="R69" s="7"/>
    </row>
    <row r="70" spans="1:18" x14ac:dyDescent="0.25">
      <c r="B70" s="41" t="s">
        <v>185</v>
      </c>
      <c r="C70" s="11"/>
      <c r="D70" s="11"/>
      <c r="E70" s="11"/>
      <c r="F70" s="11"/>
      <c r="J70" s="15"/>
      <c r="K70" s="15"/>
      <c r="M70" s="7"/>
      <c r="N70" s="7"/>
      <c r="O70" s="7"/>
      <c r="P70" s="7"/>
      <c r="Q70" s="7"/>
      <c r="R70" s="7"/>
    </row>
    <row r="71" spans="1:18" x14ac:dyDescent="0.25">
      <c r="C71" s="16"/>
      <c r="D71" s="17"/>
      <c r="E71" s="17"/>
      <c r="F71" s="15"/>
      <c r="J71" s="15"/>
      <c r="K71" s="15"/>
      <c r="M71" s="7"/>
      <c r="N71" s="7"/>
      <c r="O71" s="7"/>
      <c r="P71" s="7"/>
      <c r="Q71" s="7"/>
      <c r="R71" s="7"/>
    </row>
    <row r="72" spans="1:18" ht="15.75" x14ac:dyDescent="0.25">
      <c r="B72" s="1"/>
      <c r="C72" s="17"/>
      <c r="D72" s="17"/>
      <c r="E72" s="17"/>
    </row>
    <row r="73" spans="1:18" ht="15.75" thickBot="1" x14ac:dyDescent="0.3"/>
    <row r="74" spans="1:18" x14ac:dyDescent="0.25">
      <c r="A74" s="42"/>
      <c r="B74" s="43"/>
      <c r="C74" s="43"/>
      <c r="D74" s="43"/>
      <c r="E74" s="43"/>
      <c r="F74" s="44"/>
    </row>
    <row r="75" spans="1:18" x14ac:dyDescent="0.25">
      <c r="A75" s="45" t="s">
        <v>12</v>
      </c>
      <c r="B75" s="18"/>
      <c r="C75" s="18"/>
      <c r="D75" s="18"/>
      <c r="E75" s="18"/>
      <c r="F75" s="46"/>
    </row>
    <row r="76" spans="1:18" x14ac:dyDescent="0.25">
      <c r="A76" s="192" t="s">
        <v>186</v>
      </c>
      <c r="B76" s="193"/>
      <c r="C76" s="193"/>
      <c r="D76" s="193"/>
      <c r="E76" s="193"/>
      <c r="F76" s="194"/>
    </row>
    <row r="77" spans="1:18" x14ac:dyDescent="0.25">
      <c r="A77" s="192" t="s">
        <v>187</v>
      </c>
      <c r="B77" s="193"/>
      <c r="C77" s="193"/>
      <c r="D77" s="193"/>
      <c r="E77" s="193"/>
      <c r="F77" s="194"/>
    </row>
    <row r="78" spans="1:18" x14ac:dyDescent="0.25">
      <c r="A78" s="195" t="s">
        <v>28</v>
      </c>
      <c r="B78" s="196"/>
      <c r="C78" s="196"/>
      <c r="D78" s="196"/>
      <c r="E78" s="196"/>
      <c r="F78" s="197"/>
    </row>
    <row r="79" spans="1:18" ht="15.75" thickBot="1" x14ac:dyDescent="0.3">
      <c r="A79" s="47"/>
      <c r="B79" s="48"/>
      <c r="C79" s="48"/>
      <c r="D79" s="48"/>
      <c r="E79" s="48"/>
      <c r="F79" s="49"/>
    </row>
  </sheetData>
  <sheetProtection password="E295" sheet="1" objects="1" scenarios="1"/>
  <mergeCells count="14">
    <mergeCell ref="A77:F77"/>
    <mergeCell ref="A78:F78"/>
    <mergeCell ref="C4:K4"/>
    <mergeCell ref="A1:C1"/>
    <mergeCell ref="A6:B6"/>
    <mergeCell ref="A76:F76"/>
    <mergeCell ref="G8:H8"/>
    <mergeCell ref="K8:K9"/>
    <mergeCell ref="I8:J8"/>
    <mergeCell ref="A8:A9"/>
    <mergeCell ref="B8:B9"/>
    <mergeCell ref="C8:C9"/>
    <mergeCell ref="D8:E8"/>
    <mergeCell ref="F8:F9"/>
  </mergeCells>
  <hyperlinks>
    <hyperlink ref="B70" r:id="rId1"/>
  </hyperlinks>
  <pageMargins left="0" right="0" top="0" bottom="0" header="0" footer="0"/>
  <pageSetup paperSize="7" scale="51" orientation="landscape" r:id="rId2"/>
  <ignoredErrors>
    <ignoredError sqref="C11:C66" twoDigitTextYear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АРХ - ПРИС. ПРЕДАВАЊА 17-18</vt:lpstr>
      <vt:lpstr>АРХ - ПРИС. ВЈЕЖБЕ 17-18</vt:lpstr>
      <vt:lpstr>АРХ 17-18 УКУПНА ЕВИДЕНЦИЈА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2018-01-29T10:11:59Z</dcterms:modified>
</cp:coreProperties>
</file>