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ГМ1 - 16-17, ПРИС. ПРЕДАВАЊА" sheetId="2" r:id="rId1"/>
    <sheet name="ГМ1 - 16-17, ПРИС. ВЈЕЖБЕ" sheetId="1" r:id="rId2"/>
    <sheet name="ГМ1 - 16-17, УКУПНА ЕВИДЕНЦИЈА" sheetId="4" r:id="rId3"/>
  </sheets>
  <calcPr calcId="144525"/>
</workbook>
</file>

<file path=xl/calcChain.xml><?xml version="1.0" encoding="utf-8"?>
<calcChain xmlns="http://schemas.openxmlformats.org/spreadsheetml/2006/main">
  <c r="J26" i="4" l="1"/>
  <c r="AF12" i="1" l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11" i="1"/>
  <c r="S11" i="1" l="1"/>
  <c r="T11" i="1" s="1"/>
  <c r="F12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11" i="4"/>
  <c r="K30" i="4" l="1"/>
  <c r="S30" i="1"/>
  <c r="T30" i="1" s="1"/>
  <c r="X30" i="2"/>
  <c r="Y30" i="2" s="1"/>
  <c r="Z30" i="2" s="1"/>
  <c r="D30" i="4" s="1"/>
  <c r="U30" i="1" l="1"/>
  <c r="E30" i="4" s="1"/>
  <c r="L30" i="4" s="1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X12" i="2"/>
  <c r="Y12" i="2" s="1"/>
  <c r="Z12" i="2" s="1"/>
  <c r="D12" i="4" s="1"/>
  <c r="X13" i="2"/>
  <c r="Y13" i="2" s="1"/>
  <c r="Z13" i="2" s="1"/>
  <c r="D13" i="4" s="1"/>
  <c r="X14" i="2"/>
  <c r="Y14" i="2" s="1"/>
  <c r="Z14" i="2" s="1"/>
  <c r="D14" i="4" s="1"/>
  <c r="X15" i="2"/>
  <c r="Y15" i="2" s="1"/>
  <c r="Z15" i="2" s="1"/>
  <c r="D15" i="4" s="1"/>
  <c r="X16" i="2"/>
  <c r="Y16" i="2" s="1"/>
  <c r="Z16" i="2" s="1"/>
  <c r="D16" i="4" s="1"/>
  <c r="X17" i="2"/>
  <c r="Y17" i="2" s="1"/>
  <c r="Z17" i="2" s="1"/>
  <c r="D17" i="4" s="1"/>
  <c r="X18" i="2"/>
  <c r="Y18" i="2" s="1"/>
  <c r="Z18" i="2" s="1"/>
  <c r="D18" i="4" s="1"/>
  <c r="X19" i="2"/>
  <c r="Y19" i="2" s="1"/>
  <c r="Z19" i="2" s="1"/>
  <c r="D19" i="4" s="1"/>
  <c r="X20" i="2"/>
  <c r="Y20" i="2" s="1"/>
  <c r="Z20" i="2" s="1"/>
  <c r="D20" i="4" s="1"/>
  <c r="X21" i="2"/>
  <c r="Y21" i="2" s="1"/>
  <c r="Z21" i="2" s="1"/>
  <c r="D21" i="4" s="1"/>
  <c r="X22" i="2"/>
  <c r="Y22" i="2" s="1"/>
  <c r="Z22" i="2" s="1"/>
  <c r="D22" i="4" s="1"/>
  <c r="X23" i="2"/>
  <c r="Y23" i="2" s="1"/>
  <c r="Z23" i="2" s="1"/>
  <c r="D23" i="4" s="1"/>
  <c r="X24" i="2"/>
  <c r="Y24" i="2" s="1"/>
  <c r="Z24" i="2" s="1"/>
  <c r="D24" i="4" s="1"/>
  <c r="X25" i="2"/>
  <c r="Y25" i="2" s="1"/>
  <c r="Z25" i="2" s="1"/>
  <c r="D25" i="4" s="1"/>
  <c r="X26" i="2"/>
  <c r="Y26" i="2" s="1"/>
  <c r="Z26" i="2" s="1"/>
  <c r="D26" i="4" s="1"/>
  <c r="X27" i="2"/>
  <c r="Y27" i="2" s="1"/>
  <c r="Z27" i="2" s="1"/>
  <c r="D27" i="4" s="1"/>
  <c r="X28" i="2"/>
  <c r="Y28" i="2" s="1"/>
  <c r="Z28" i="2" s="1"/>
  <c r="D28" i="4" s="1"/>
  <c r="X29" i="2"/>
  <c r="Y29" i="2" s="1"/>
  <c r="Z29" i="2" s="1"/>
  <c r="D29" i="4" s="1"/>
  <c r="X11" i="2"/>
  <c r="Y11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L25" i="4" l="1"/>
  <c r="U29" i="1"/>
  <c r="E29" i="4" s="1"/>
  <c r="L29" i="4" s="1"/>
  <c r="U28" i="1"/>
  <c r="E28" i="4" s="1"/>
  <c r="L28" i="4" s="1"/>
  <c r="U24" i="1"/>
  <c r="E24" i="4" s="1"/>
  <c r="L24" i="4" s="1"/>
  <c r="U20" i="1"/>
  <c r="E20" i="4" s="1"/>
  <c r="L20" i="4" s="1"/>
  <c r="U16" i="1"/>
  <c r="E16" i="4" s="1"/>
  <c r="L16" i="4" s="1"/>
  <c r="U12" i="1"/>
  <c r="E12" i="4" s="1"/>
  <c r="L12" i="4" s="1"/>
  <c r="U26" i="1"/>
  <c r="L26" i="4" s="1"/>
  <c r="U22" i="1"/>
  <c r="E22" i="4" s="1"/>
  <c r="L22" i="4" s="1"/>
  <c r="U18" i="1"/>
  <c r="E18" i="4" s="1"/>
  <c r="L18" i="4" s="1"/>
  <c r="U14" i="1"/>
  <c r="E14" i="4" s="1"/>
  <c r="L14" i="4" s="1"/>
  <c r="U25" i="1"/>
  <c r="E25" i="4" s="1"/>
  <c r="U21" i="1"/>
  <c r="E21" i="4" s="1"/>
  <c r="U17" i="1"/>
  <c r="E17" i="4" s="1"/>
  <c r="L17" i="4" s="1"/>
  <c r="U13" i="1"/>
  <c r="E13" i="4" s="1"/>
  <c r="L13" i="4" s="1"/>
  <c r="U27" i="1"/>
  <c r="E27" i="4" s="1"/>
  <c r="L27" i="4" s="1"/>
  <c r="U23" i="1"/>
  <c r="E23" i="4" s="1"/>
  <c r="L23" i="4" s="1"/>
  <c r="U19" i="1"/>
  <c r="E19" i="4" s="1"/>
  <c r="U15" i="1"/>
  <c r="E15" i="4" s="1"/>
  <c r="L15" i="4" s="1"/>
  <c r="K11" i="4"/>
  <c r="Z11" i="2"/>
  <c r="D11" i="4" s="1"/>
  <c r="U11" i="1" l="1"/>
  <c r="E11" i="4" s="1"/>
  <c r="L11" i="4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comments1.xml><?xml version="1.0" encoding="utf-8"?>
<comments xmlns="http://schemas.openxmlformats.org/spreadsheetml/2006/main">
  <authors>
    <author>Author</author>
    <author>Marina Latinovic</author>
  </authors>
  <commentList>
    <comment ref="L2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Stekla uslov prošle godine</t>
        </r>
      </text>
    </comment>
    <comment ref="E26" authorId="1">
      <text>
        <r>
          <rPr>
            <b/>
            <sz val="9"/>
            <color indexed="81"/>
            <rFont val="Tahoma"/>
            <charset val="1"/>
          </rPr>
          <t>Marina Latinovic:</t>
        </r>
        <r>
          <rPr>
            <sz val="9"/>
            <color indexed="81"/>
            <rFont val="Tahoma"/>
            <charset val="1"/>
          </rPr>
          <t xml:space="preserve">
Bodovi iz prošle godine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Stekla uslov prošle godine, sad popravila bodove iz elaborata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Stekla uslov prošle godine</t>
        </r>
      </text>
    </comment>
  </commentList>
</comments>
</file>

<file path=xl/sharedStrings.xml><?xml version="1.0" encoding="utf-8"?>
<sst xmlns="http://schemas.openxmlformats.org/spreadsheetml/2006/main" count="379" uniqueCount="177">
  <si>
    <t>УНИВЕРЗИТЕТ У БАЊАЛУЦИ</t>
  </si>
  <si>
    <t>Р.Б.</t>
  </si>
  <si>
    <t>Презиме и име</t>
  </si>
  <si>
    <t>Б.И.</t>
  </si>
  <si>
    <t>ПРИСУСТВО НА ЧАСОВИМА ВЈЕЖБАЊА</t>
  </si>
  <si>
    <t>+</t>
  </si>
  <si>
    <t>УКУПНО ПРИСУСТВОВАО</t>
  </si>
  <si>
    <t>УКУПНО ОДУСТВОВАО</t>
  </si>
  <si>
    <t>БРОЈ БОДОВА ИЗ ПРИС. ВЈЕЖБАМА</t>
  </si>
  <si>
    <t>БРОЈ БОДОВА ИЗ АКТИВ. НА ВЈЕЖБАМА</t>
  </si>
  <si>
    <t>ПРИСУСТВО НА ЧАСОВИМА ПРЕДАВАЊА</t>
  </si>
  <si>
    <t>БРОЈ БОДОВА ИЗ ПРИС. ПРЕДАВАЊИМА</t>
  </si>
  <si>
    <t>ПРЕДАВАЊА</t>
  </si>
  <si>
    <t>ВЈЕЖБЕ</t>
  </si>
  <si>
    <t>ШИФРА ПОСТАВКЕ</t>
  </si>
  <si>
    <t>%</t>
  </si>
  <si>
    <t>БОДОВИ</t>
  </si>
  <si>
    <t>ГРАФИЧКИ РАД</t>
  </si>
  <si>
    <t>СТУДИЈСКИ ПРОГРАМ -ГРАЂЕВИНАРСТВО</t>
  </si>
  <si>
    <t>КОНАЧНА ЕВИДЕНЦИЈА ПРЕДИСПИТНИХ ОБАВЕЗА ИЗ ГМ1</t>
  </si>
  <si>
    <t>ЕВИДЕНЦИЈА О ПРИСУСТВУ И АКТИВНОСТИ НА ЧАСОВИМА ВЈЕЖБАЊА ИЗ ГМ1</t>
  </si>
  <si>
    <t>ЕВИДЕНЦИЈА О ПРИСУСТВУ НА ЧАСОВИМА ПРЕДАВАЊА ИЗ ГМ1</t>
  </si>
  <si>
    <t>адресе студената:</t>
  </si>
  <si>
    <t>Присуство носи укупно 4 бода (2 бода на присуство на предавањима и 2 бода на присуство на вјежбама)</t>
  </si>
  <si>
    <t>Активност и семинарски рад (као вид додатне активности) носе максимално 6 бодова (бодови усаглашени са професором 25.12.2013. год.)</t>
  </si>
  <si>
    <t>ПРИСУСТВО И АКТИВНОСТ</t>
  </si>
  <si>
    <t>ПРЕДАЛИ ГРАФИЧКИ</t>
  </si>
  <si>
    <t>13</t>
  </si>
  <si>
    <t>АРХИТЕКТОНСКО-ГРАЂЕВИНСКО-ГЕОДЕТСКИ ФАКУЛТЕТ</t>
  </si>
  <si>
    <t>4</t>
  </si>
  <si>
    <t>5</t>
  </si>
  <si>
    <t>7</t>
  </si>
  <si>
    <t>8</t>
  </si>
  <si>
    <t>Новаковић Марија</t>
  </si>
  <si>
    <t>Николић Марија</t>
  </si>
  <si>
    <t>Ковачевић Срђан</t>
  </si>
  <si>
    <t>15/15</t>
  </si>
  <si>
    <t>16/15</t>
  </si>
  <si>
    <t>25/15</t>
  </si>
  <si>
    <t>40/15</t>
  </si>
  <si>
    <t>34/14</t>
  </si>
  <si>
    <t>43/14</t>
  </si>
  <si>
    <t>10</t>
  </si>
  <si>
    <t>11</t>
  </si>
  <si>
    <r>
      <t>ДРУГА година студија, ТРЕЋИ семестар,</t>
    </r>
    <r>
      <rPr>
        <sz val="12"/>
        <color rgb="FFFF0000"/>
        <rFont val="Times New Roman"/>
        <family val="1"/>
      </rPr>
      <t xml:space="preserve"> 5 ECTS</t>
    </r>
  </si>
  <si>
    <r>
      <t xml:space="preserve">ДРУГА година студија, ТРЕЋИ семестар, </t>
    </r>
    <r>
      <rPr>
        <sz val="12"/>
        <color rgb="FFFF0000"/>
        <rFont val="Times New Roman"/>
        <family val="1"/>
      </rPr>
      <t>5 ECTS</t>
    </r>
  </si>
  <si>
    <r>
      <t>УКУПНО ПРЕДИСПИТНЕ ОБАВЕЗЕ                                              (</t>
    </r>
    <r>
      <rPr>
        <b/>
        <sz val="10"/>
        <color rgb="FFFF0000"/>
        <rFont val="Times New Roman"/>
        <family val="1"/>
      </rPr>
      <t>max 35 бодова</t>
    </r>
    <r>
      <rPr>
        <b/>
        <sz val="10"/>
        <color theme="1"/>
        <rFont val="Times New Roman"/>
        <family val="1"/>
      </rPr>
      <t xml:space="preserve">)             </t>
    </r>
  </si>
  <si>
    <r>
      <t xml:space="preserve">ДРУГА година студија, ТРЕЋИ семестар, </t>
    </r>
    <r>
      <rPr>
        <b/>
        <sz val="12"/>
        <color rgb="FFFF0000"/>
        <rFont val="Times New Roman"/>
        <family val="1"/>
      </rPr>
      <t>5 ECTS</t>
    </r>
  </si>
  <si>
    <r>
      <t>ПРИСУСТВО (</t>
    </r>
    <r>
      <rPr>
        <sz val="10"/>
        <color rgb="FFFF0000"/>
        <rFont val="Times New Roman"/>
        <family val="1"/>
      </rPr>
      <t>max 4 бода</t>
    </r>
    <r>
      <rPr>
        <sz val="10"/>
        <color theme="1"/>
        <rFont val="Times New Roman"/>
        <family val="1"/>
      </rPr>
      <t>)</t>
    </r>
  </si>
  <si>
    <r>
      <t>АКТИВНОСТ                        (</t>
    </r>
    <r>
      <rPr>
        <sz val="10"/>
        <color rgb="FFFF0000"/>
        <rFont val="Times New Roman"/>
        <family val="1"/>
      </rPr>
      <t>max 6 бодова</t>
    </r>
    <r>
      <rPr>
        <sz val="10"/>
        <color theme="1"/>
        <rFont val="Times New Roman"/>
        <family val="1"/>
      </rPr>
      <t>)</t>
    </r>
  </si>
  <si>
    <r>
      <t xml:space="preserve">ГРАФИЧКИ РАД                                                        (обавезан, </t>
    </r>
    <r>
      <rPr>
        <sz val="10"/>
        <color rgb="FFFF0000"/>
        <rFont val="Times New Roman"/>
        <family val="1"/>
      </rPr>
      <t>max 25 бодова</t>
    </r>
    <r>
      <rPr>
        <sz val="10"/>
        <color theme="1"/>
        <rFont val="Times New Roman"/>
        <family val="1"/>
      </rPr>
      <t>)</t>
    </r>
  </si>
  <si>
    <t>Графички рад носи укупно 25 бодова (бодови усаглашени са професорима 21.01.2013. год.)</t>
  </si>
  <si>
    <t>12</t>
  </si>
  <si>
    <t>14</t>
  </si>
  <si>
    <t>15</t>
  </si>
  <si>
    <t>16</t>
  </si>
  <si>
    <t>Кузмановић Мирјана</t>
  </si>
  <si>
    <t>Митрић Милорад</t>
  </si>
  <si>
    <t>Милановић Аница</t>
  </si>
  <si>
    <t>Цвијановић Оливер</t>
  </si>
  <si>
    <t>Ћосић Дејан</t>
  </si>
  <si>
    <t>Ћалић Михајло</t>
  </si>
  <si>
    <t>Милашиновић Јована</t>
  </si>
  <si>
    <t>Убовић Маријана</t>
  </si>
  <si>
    <t>Тривић Миљана</t>
  </si>
  <si>
    <t>Родић Срђан</t>
  </si>
  <si>
    <t>Тадић Павле</t>
  </si>
  <si>
    <t>Васић Дејан</t>
  </si>
  <si>
    <t>Јелача Немања</t>
  </si>
  <si>
    <t>Петровић Ћорђе</t>
  </si>
  <si>
    <r>
      <t xml:space="preserve">Грачанин Стефан </t>
    </r>
    <r>
      <rPr>
        <sz val="8"/>
        <color theme="1"/>
        <rFont val="Times New Roman"/>
        <family val="1"/>
        <charset val="238"/>
      </rPr>
      <t>(слушао 2016/2017)</t>
    </r>
  </si>
  <si>
    <t>14/16</t>
  </si>
  <si>
    <t>16/16</t>
  </si>
  <si>
    <t>26/16</t>
  </si>
  <si>
    <t>27/16</t>
  </si>
  <si>
    <t>19/15</t>
  </si>
  <si>
    <t>30/15</t>
  </si>
  <si>
    <t>31/15</t>
  </si>
  <si>
    <t>01/16</t>
  </si>
  <si>
    <t>02/16</t>
  </si>
  <si>
    <t>03/16</t>
  </si>
  <si>
    <t>04/16</t>
  </si>
  <si>
    <t>06/06</t>
  </si>
  <si>
    <t>11/15</t>
  </si>
  <si>
    <t>38/14</t>
  </si>
  <si>
    <t>Школска година 2017/2018</t>
  </si>
  <si>
    <t>03.10.2017</t>
  </si>
  <si>
    <t>06/16</t>
  </si>
  <si>
    <t>2</t>
  </si>
  <si>
    <t>10.10.2017.</t>
  </si>
  <si>
    <t>17.10.2017.</t>
  </si>
  <si>
    <t>3</t>
  </si>
  <si>
    <t>24.10.2017.</t>
  </si>
  <si>
    <t>31.10.2017.</t>
  </si>
  <si>
    <t>6.1.</t>
  </si>
  <si>
    <t>07.11.2017.</t>
  </si>
  <si>
    <t>6.2.</t>
  </si>
  <si>
    <t>7.</t>
  </si>
  <si>
    <t>8.</t>
  </si>
  <si>
    <t>14.11.2017.</t>
  </si>
  <si>
    <t>9.1.</t>
  </si>
  <si>
    <t>9.2.</t>
  </si>
  <si>
    <t>15.11.2017.</t>
  </si>
  <si>
    <t>10.1.</t>
  </si>
  <si>
    <t>10.2.</t>
  </si>
  <si>
    <t>11.1.</t>
  </si>
  <si>
    <t>11.2.</t>
  </si>
  <si>
    <t>12.</t>
  </si>
  <si>
    <t>24.11.2017.</t>
  </si>
  <si>
    <t>28.11.2017.</t>
  </si>
  <si>
    <t>05.12.2017.</t>
  </si>
  <si>
    <t>26.12.2107.</t>
  </si>
  <si>
    <t>12.01.2017.</t>
  </si>
  <si>
    <t>16.01.2017.</t>
  </si>
  <si>
    <t>04.10.2017.</t>
  </si>
  <si>
    <t>11.10.2017.</t>
  </si>
  <si>
    <t>18.10.2017</t>
  </si>
  <si>
    <t>01.11.2017.</t>
  </si>
  <si>
    <t>25.10.2017.</t>
  </si>
  <si>
    <t>08.11.2017.</t>
  </si>
  <si>
    <t>10.11.2017.</t>
  </si>
  <si>
    <t>17.11.2017.</t>
  </si>
  <si>
    <t>9</t>
  </si>
  <si>
    <t>22.11.2017.</t>
  </si>
  <si>
    <t>29.11.2017.</t>
  </si>
  <si>
    <t>06.12.2017.</t>
  </si>
  <si>
    <t>27.12.2017.</t>
  </si>
  <si>
    <t>26.12.2017.</t>
  </si>
  <si>
    <t>1.1.</t>
  </si>
  <si>
    <t>1.2.</t>
  </si>
  <si>
    <t>1.3.</t>
  </si>
  <si>
    <t>2.1.</t>
  </si>
  <si>
    <t>2.2.</t>
  </si>
  <si>
    <t>2.3.</t>
  </si>
  <si>
    <t>2.4.</t>
  </si>
  <si>
    <t>2.5.</t>
  </si>
  <si>
    <t>3.1.</t>
  </si>
  <si>
    <t>3.2.</t>
  </si>
  <si>
    <t>3.3.</t>
  </si>
  <si>
    <t>3.5.</t>
  </si>
  <si>
    <t>3.6.</t>
  </si>
  <si>
    <t>4.1.</t>
  </si>
  <si>
    <t>5.3.</t>
  </si>
  <si>
    <t>2.1.2.</t>
  </si>
  <si>
    <t>2.1.3.</t>
  </si>
  <si>
    <t>3.1.5.</t>
  </si>
  <si>
    <t>1.2.4.</t>
  </si>
  <si>
    <t>3.2.1.</t>
  </si>
  <si>
    <t>3.1.4.</t>
  </si>
  <si>
    <t>3.2.2.</t>
  </si>
  <si>
    <t>1.2.5.</t>
  </si>
  <si>
    <t>3.1.2.</t>
  </si>
  <si>
    <t>1.1.3.</t>
  </si>
  <si>
    <t>2.2.3.</t>
  </si>
  <si>
    <t>1.1.4.</t>
  </si>
  <si>
    <t>3.1.3.</t>
  </si>
  <si>
    <t>2.2.1.</t>
  </si>
  <si>
    <t>1.2.2.</t>
  </si>
  <si>
    <t>2.1.1.</t>
  </si>
  <si>
    <t>1.1.1.</t>
  </si>
  <si>
    <t>-</t>
  </si>
  <si>
    <t>gradjevinci1718@aggf.unibl.org</t>
  </si>
  <si>
    <t>mail- адресе студената из генерације 2017/2018:</t>
  </si>
  <si>
    <r>
      <t xml:space="preserve">Тепић Маријана </t>
    </r>
    <r>
      <rPr>
        <sz val="8"/>
        <rFont val="Times New Roman"/>
        <family val="1"/>
      </rPr>
      <t>(слушала 2016/2017)</t>
    </r>
  </si>
  <si>
    <t>Зарић Жана (слушала 2015/2016)</t>
  </si>
  <si>
    <r>
      <t>Зарић Жана</t>
    </r>
    <r>
      <rPr>
        <sz val="10"/>
        <color theme="1"/>
        <rFont val="Times New Roman"/>
        <family val="1"/>
      </rPr>
      <t xml:space="preserve"> (слушала 2015/2016)</t>
    </r>
  </si>
  <si>
    <t>Тепић Маријана (слушала 2016/2017)</t>
  </si>
  <si>
    <t>Грачанин Стефан (слушао 2016/2017)</t>
  </si>
  <si>
    <t>18.01.2017.</t>
  </si>
  <si>
    <t>18.01.2018.</t>
  </si>
  <si>
    <t>22.01.2018.</t>
  </si>
  <si>
    <t>25.01.2018.</t>
  </si>
  <si>
    <t>ДАТУМИ ДОБИЈАЊА "+" ИЗ АКТИВНОСТИ (предавања и вјежбе)</t>
  </si>
  <si>
    <t>26.01.2018.</t>
  </si>
  <si>
    <t>Датум добијања поставке гр. рада 08.11.2017.</t>
  </si>
  <si>
    <t>Термин предаје гр. рада 29.12.2017</t>
  </si>
  <si>
    <t>нема 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</si>
</sst>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u/>
      <sz val="11"/>
      <color theme="10"/>
      <name val="Calibri"/>
      <family val="2"/>
    </font>
    <font>
      <b/>
      <sz val="16"/>
      <color rgb="FFC0000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color rgb="FF002060"/>
      <name val="Times New Roman"/>
      <family val="1"/>
    </font>
    <font>
      <b/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i/>
      <sz val="12"/>
      <color rgb="FF002060"/>
      <name val="Times New Roman"/>
      <family val="1"/>
    </font>
    <font>
      <i/>
      <sz val="12"/>
      <color theme="3" tint="-0.249977111117893"/>
      <name val="Times New Roman"/>
      <family val="1"/>
    </font>
    <font>
      <b/>
      <i/>
      <sz val="12"/>
      <color theme="3" tint="-0.249977111117893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sz val="16"/>
      <color rgb="FFC00000"/>
      <name val="Times New Roman"/>
      <family val="1"/>
    </font>
    <font>
      <sz val="9"/>
      <name val="Times New Roman"/>
      <family val="1"/>
    </font>
    <font>
      <sz val="8"/>
      <color rgb="FF00B050"/>
      <name val="Times New Roman"/>
      <family val="1"/>
    </font>
    <font>
      <sz val="8"/>
      <color rgb="FFC00000"/>
      <name val="Times New Roman"/>
      <family val="1"/>
    </font>
    <font>
      <sz val="8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3"/>
      <name val="Times New Roman"/>
      <family val="1"/>
    </font>
    <font>
      <sz val="12"/>
      <color rgb="FF00B050"/>
      <name val="Times New Roman"/>
      <family val="1"/>
    </font>
    <font>
      <sz val="12"/>
      <color theme="6" tint="-0.4999847407452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u/>
      <sz val="12"/>
      <color theme="6" tint="-0.499984740745262"/>
      <name val="Times New Roman"/>
      <family val="1"/>
    </font>
    <font>
      <sz val="12"/>
      <color theme="10"/>
      <name val="Times New Roman"/>
      <family val="1"/>
    </font>
    <font>
      <sz val="10"/>
      <color rgb="FFFF0000"/>
      <name val="Times New Roman"/>
      <family val="1"/>
    </font>
    <font>
      <b/>
      <u/>
      <sz val="12"/>
      <color rgb="FF7030A0"/>
      <name val="Times New Roman"/>
      <family val="1"/>
    </font>
    <font>
      <sz val="11"/>
      <color theme="10"/>
      <name val="Calibri"/>
      <family val="2"/>
    </font>
    <font>
      <sz val="8"/>
      <color theme="2" tint="-0.89999084444715716"/>
      <name val="Times New Roman"/>
      <family val="1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3" tint="0.39997558519241921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0">
    <xf numFmtId="0" fontId="0" fillId="0" borderId="0" xfId="0"/>
    <xf numFmtId="49" fontId="1" fillId="0" borderId="0" xfId="0" applyNumberFormat="1" applyFont="1" applyBorder="1" applyAlignment="1">
      <alignment horizontal="left" vertical="top" indent="1"/>
    </xf>
    <xf numFmtId="49" fontId="1" fillId="0" borderId="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5" fillId="0" borderId="0" xfId="0" applyFont="1"/>
    <xf numFmtId="0" fontId="16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49" fontId="2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 inden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indent="1"/>
    </xf>
    <xf numFmtId="49" fontId="1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indent="1"/>
    </xf>
    <xf numFmtId="49" fontId="14" fillId="0" borderId="0" xfId="0" applyNumberFormat="1" applyFont="1" applyFill="1" applyBorder="1" applyAlignment="1">
      <alignment horizontal="left" vertical="top" inden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4" fillId="0" borderId="0" xfId="0" applyFont="1" applyFill="1" applyBorder="1" applyAlignment="1">
      <alignment horizontal="left" vertic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0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30" fillId="0" borderId="0" xfId="0" applyFont="1"/>
    <xf numFmtId="0" fontId="1" fillId="4" borderId="34" xfId="0" applyFont="1" applyFill="1" applyBorder="1"/>
    <xf numFmtId="0" fontId="1" fillId="4" borderId="39" xfId="0" applyFont="1" applyFill="1" applyBorder="1"/>
    <xf numFmtId="0" fontId="1" fillId="4" borderId="40" xfId="0" applyFont="1" applyFill="1" applyBorder="1"/>
    <xf numFmtId="49" fontId="1" fillId="0" borderId="0" xfId="0" applyNumberFormat="1" applyFont="1" applyBorder="1" applyAlignment="1">
      <alignment horizontal="center"/>
    </xf>
    <xf numFmtId="0" fontId="30" fillId="0" borderId="19" xfId="0" applyFont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14" fontId="23" fillId="0" borderId="1" xfId="0" applyNumberFormat="1" applyFont="1" applyFill="1" applyBorder="1" applyAlignment="1">
      <alignment horizontal="center"/>
    </xf>
    <xf numFmtId="14" fontId="23" fillId="0" borderId="17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4" fontId="38" fillId="0" borderId="1" xfId="0" applyNumberFormat="1" applyFont="1" applyFill="1" applyBorder="1" applyAlignment="1">
      <alignment horizontal="center"/>
    </xf>
    <xf numFmtId="14" fontId="23" fillId="0" borderId="26" xfId="0" applyNumberFormat="1" applyFont="1" applyFill="1" applyBorder="1" applyAlignment="1">
      <alignment horizontal="center"/>
    </xf>
    <xf numFmtId="14" fontId="21" fillId="0" borderId="1" xfId="0" applyNumberFormat="1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center"/>
    </xf>
    <xf numFmtId="14" fontId="23" fillId="0" borderId="2" xfId="0" applyNumberFormat="1" applyFont="1" applyFill="1" applyBorder="1" applyAlignment="1">
      <alignment horizontal="center"/>
    </xf>
    <xf numFmtId="14" fontId="22" fillId="0" borderId="17" xfId="0" applyNumberFormat="1" applyFont="1" applyFill="1" applyBorder="1" applyAlignment="1">
      <alignment horizontal="center"/>
    </xf>
    <xf numFmtId="14" fontId="21" fillId="0" borderId="17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20" fillId="0" borderId="51" xfId="0" applyNumberFormat="1" applyFont="1" applyBorder="1" applyAlignment="1">
      <alignment horizontal="center" vertical="center"/>
    </xf>
    <xf numFmtId="49" fontId="20" fillId="0" borderId="5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vertical="center"/>
    </xf>
    <xf numFmtId="0" fontId="39" fillId="0" borderId="32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0" fontId="39" fillId="0" borderId="26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9" fillId="0" borderId="6" xfId="0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0" fontId="16" fillId="0" borderId="0" xfId="0" applyFont="1"/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4" fontId="23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4" fontId="38" fillId="0" borderId="17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2" borderId="30" xfId="0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9" fillId="2" borderId="46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0" fillId="0" borderId="7" xfId="0" applyFont="1" applyBorder="1" applyAlignment="1"/>
    <xf numFmtId="0" fontId="30" fillId="0" borderId="8" xfId="0" applyFont="1" applyBorder="1" applyAlignment="1"/>
    <xf numFmtId="0" fontId="30" fillId="0" borderId="0" xfId="0" applyFont="1" applyBorder="1" applyAlignment="1"/>
    <xf numFmtId="0" fontId="16" fillId="4" borderId="8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6" fillId="4" borderId="39" xfId="0" applyFont="1" applyFill="1" applyBorder="1" applyAlignment="1">
      <alignment horizontal="left"/>
    </xf>
    <xf numFmtId="0" fontId="36" fillId="4" borderId="8" xfId="0" applyFont="1" applyFill="1" applyBorder="1" applyAlignment="1">
      <alignment horizontal="left"/>
    </xf>
    <xf numFmtId="0" fontId="36" fillId="4" borderId="0" xfId="0" applyFont="1" applyFill="1" applyBorder="1" applyAlignment="1">
      <alignment horizontal="left"/>
    </xf>
    <xf numFmtId="0" fontId="3" fillId="0" borderId="0" xfId="1" applyFill="1" applyBorder="1" applyAlignment="1" applyProtection="1">
      <alignment horizontal="left" vertical="center"/>
    </xf>
    <xf numFmtId="0" fontId="37" fillId="0" borderId="0" xfId="1" applyFont="1" applyFill="1" applyBorder="1" applyAlignment="1" applyProtection="1">
      <alignment horizontal="left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49" fontId="34" fillId="0" borderId="0" xfId="1" applyNumberFormat="1" applyFont="1" applyFill="1" applyBorder="1" applyAlignment="1" applyProtection="1">
      <alignment horizontal="left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center" vertical="center" wrapText="1"/>
    </xf>
    <xf numFmtId="0" fontId="31" fillId="4" borderId="21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7FFFF"/>
      <color rgb="FF99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radjevinci1718@aggf.unibl.or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70" zoomScaleNormal="70" workbookViewId="0">
      <selection activeCell="N36" sqref="N36"/>
    </sheetView>
  </sheetViews>
  <sheetFormatPr defaultRowHeight="15.75" x14ac:dyDescent="0.25"/>
  <cols>
    <col min="1" max="1" width="8.7109375" style="12" customWidth="1"/>
    <col min="2" max="2" width="34" style="12" customWidth="1"/>
    <col min="3" max="3" width="8.7109375" style="13" customWidth="1"/>
    <col min="4" max="23" width="10.7109375" style="12" customWidth="1"/>
    <col min="24" max="24" width="19.5703125" style="12" customWidth="1"/>
    <col min="25" max="25" width="15.7109375" style="12" customWidth="1"/>
    <col min="26" max="26" width="25.7109375" style="12" customWidth="1"/>
    <col min="27" max="16384" width="9.140625" style="12"/>
  </cols>
  <sheetData>
    <row r="1" spans="1:26" x14ac:dyDescent="0.25">
      <c r="A1" s="12" t="s">
        <v>0</v>
      </c>
    </row>
    <row r="2" spans="1:26" x14ac:dyDescent="0.25">
      <c r="A2" s="12" t="s">
        <v>28</v>
      </c>
    </row>
    <row r="3" spans="1:26" x14ac:dyDescent="0.25">
      <c r="A3" s="12" t="s">
        <v>18</v>
      </c>
    </row>
    <row r="4" spans="1:26" s="22" customFormat="1" ht="30" customHeight="1" x14ac:dyDescent="0.25">
      <c r="D4" s="188" t="s">
        <v>21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26" x14ac:dyDescent="0.25">
      <c r="A5" s="12" t="s">
        <v>44</v>
      </c>
      <c r="D5" s="14"/>
    </row>
    <row r="6" spans="1:26" x14ac:dyDescent="0.25">
      <c r="A6" s="12" t="s">
        <v>85</v>
      </c>
    </row>
    <row r="7" spans="1:26" ht="16.5" thickBot="1" x14ac:dyDescent="0.3"/>
    <row r="8" spans="1:26" ht="16.5" thickBot="1" x14ac:dyDescent="0.3">
      <c r="D8" s="202" t="s">
        <v>10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4"/>
    </row>
    <row r="9" spans="1:26" x14ac:dyDescent="0.25">
      <c r="A9" s="192" t="s">
        <v>1</v>
      </c>
      <c r="B9" s="194" t="s">
        <v>2</v>
      </c>
      <c r="C9" s="196" t="s">
        <v>3</v>
      </c>
      <c r="D9" s="43">
        <v>1</v>
      </c>
      <c r="E9" s="44" t="s">
        <v>88</v>
      </c>
      <c r="F9" s="45" t="s">
        <v>91</v>
      </c>
      <c r="G9" s="45" t="s">
        <v>29</v>
      </c>
      <c r="H9" s="45" t="s">
        <v>30</v>
      </c>
      <c r="I9" s="44" t="s">
        <v>94</v>
      </c>
      <c r="J9" s="44" t="s">
        <v>96</v>
      </c>
      <c r="K9" s="44" t="s">
        <v>97</v>
      </c>
      <c r="L9" s="44" t="s">
        <v>98</v>
      </c>
      <c r="M9" s="45" t="s">
        <v>100</v>
      </c>
      <c r="N9" s="45" t="s">
        <v>101</v>
      </c>
      <c r="O9" s="44" t="s">
        <v>103</v>
      </c>
      <c r="P9" s="44" t="s">
        <v>104</v>
      </c>
      <c r="Q9" s="44" t="s">
        <v>105</v>
      </c>
      <c r="R9" s="44" t="s">
        <v>106</v>
      </c>
      <c r="S9" s="45" t="s">
        <v>107</v>
      </c>
      <c r="T9" s="45" t="s">
        <v>27</v>
      </c>
      <c r="U9" s="45" t="s">
        <v>53</v>
      </c>
      <c r="V9" s="45" t="s">
        <v>54</v>
      </c>
      <c r="W9" s="82" t="s">
        <v>55</v>
      </c>
      <c r="X9" s="198" t="s">
        <v>6</v>
      </c>
      <c r="Y9" s="200" t="s">
        <v>7</v>
      </c>
      <c r="Z9" s="190" t="s">
        <v>11</v>
      </c>
    </row>
    <row r="10" spans="1:26" ht="16.5" thickBot="1" x14ac:dyDescent="0.3">
      <c r="A10" s="193"/>
      <c r="B10" s="195"/>
      <c r="C10" s="197"/>
      <c r="D10" s="83" t="s">
        <v>86</v>
      </c>
      <c r="E10" s="85" t="s">
        <v>89</v>
      </c>
      <c r="F10" s="84" t="s">
        <v>90</v>
      </c>
      <c r="G10" s="84" t="s">
        <v>92</v>
      </c>
      <c r="H10" s="84" t="s">
        <v>93</v>
      </c>
      <c r="I10" s="84" t="s">
        <v>93</v>
      </c>
      <c r="J10" s="85" t="s">
        <v>95</v>
      </c>
      <c r="K10" s="85" t="s">
        <v>95</v>
      </c>
      <c r="L10" s="85" t="s">
        <v>99</v>
      </c>
      <c r="M10" s="84" t="s">
        <v>99</v>
      </c>
      <c r="N10" s="84" t="s">
        <v>102</v>
      </c>
      <c r="O10" s="85" t="s">
        <v>102</v>
      </c>
      <c r="P10" s="85" t="s">
        <v>108</v>
      </c>
      <c r="Q10" s="85" t="s">
        <v>108</v>
      </c>
      <c r="R10" s="85" t="s">
        <v>109</v>
      </c>
      <c r="S10" s="85" t="s">
        <v>109</v>
      </c>
      <c r="T10" s="84" t="s">
        <v>110</v>
      </c>
      <c r="U10" s="84" t="s">
        <v>111</v>
      </c>
      <c r="V10" s="84" t="s">
        <v>112</v>
      </c>
      <c r="W10" s="86" t="s">
        <v>113</v>
      </c>
      <c r="X10" s="199"/>
      <c r="Y10" s="201"/>
      <c r="Z10" s="191"/>
    </row>
    <row r="11" spans="1:26" x14ac:dyDescent="0.25">
      <c r="A11" s="154">
        <v>1</v>
      </c>
      <c r="B11" s="150" t="s">
        <v>56</v>
      </c>
      <c r="C11" s="138" t="s">
        <v>78</v>
      </c>
      <c r="D11" s="80">
        <v>1</v>
      </c>
      <c r="E11" s="80">
        <v>1</v>
      </c>
      <c r="F11" s="80">
        <v>1</v>
      </c>
      <c r="G11" s="80">
        <v>1</v>
      </c>
      <c r="H11" s="80">
        <v>1</v>
      </c>
      <c r="I11" s="80">
        <v>0.5</v>
      </c>
      <c r="J11" s="80">
        <v>0.5</v>
      </c>
      <c r="K11" s="80">
        <v>1</v>
      </c>
      <c r="L11" s="80">
        <v>1</v>
      </c>
      <c r="M11" s="80">
        <v>0.5</v>
      </c>
      <c r="N11" s="80">
        <v>0.5</v>
      </c>
      <c r="O11" s="80">
        <v>0.5</v>
      </c>
      <c r="P11" s="80">
        <v>0.5</v>
      </c>
      <c r="Q11" s="80">
        <v>0.5</v>
      </c>
      <c r="R11" s="80">
        <v>0.5</v>
      </c>
      <c r="S11" s="80">
        <v>1</v>
      </c>
      <c r="T11" s="80">
        <v>1</v>
      </c>
      <c r="U11" s="80">
        <v>1</v>
      </c>
      <c r="V11" s="91">
        <v>1</v>
      </c>
      <c r="W11" s="92">
        <v>1</v>
      </c>
      <c r="X11" s="164">
        <f>SUM(D11:W11)</f>
        <v>16</v>
      </c>
      <c r="Y11" s="165">
        <f>15-X11</f>
        <v>-1</v>
      </c>
      <c r="Z11" s="27">
        <f>IF(Y11&lt;=1,2,IF(Y11&lt;=2,1.5,IF(Y11&lt;=3,1,IF(Y11&lt;=4,0.5,IF(Y11&lt;=6,0,"нема право")))))</f>
        <v>2</v>
      </c>
    </row>
    <row r="12" spans="1:26" x14ac:dyDescent="0.25">
      <c r="A12" s="167">
        <f>A11+1</f>
        <v>2</v>
      </c>
      <c r="B12" s="151" t="s">
        <v>57</v>
      </c>
      <c r="C12" s="139" t="s">
        <v>79</v>
      </c>
      <c r="D12" s="15">
        <v>0</v>
      </c>
      <c r="E12" s="15">
        <v>1</v>
      </c>
      <c r="F12" s="15">
        <v>1</v>
      </c>
      <c r="G12" s="15">
        <v>1</v>
      </c>
      <c r="H12" s="15">
        <v>1</v>
      </c>
      <c r="I12" s="15">
        <v>0.5</v>
      </c>
      <c r="J12" s="15">
        <v>0.5</v>
      </c>
      <c r="K12" s="15">
        <v>1</v>
      </c>
      <c r="L12" s="15">
        <v>1</v>
      </c>
      <c r="M12" s="15">
        <v>0.5</v>
      </c>
      <c r="N12" s="15">
        <v>0.5</v>
      </c>
      <c r="O12" s="15">
        <v>0.5</v>
      </c>
      <c r="P12" s="15">
        <v>0.5</v>
      </c>
      <c r="Q12" s="15">
        <v>0.5</v>
      </c>
      <c r="R12" s="15">
        <v>0.5</v>
      </c>
      <c r="S12" s="15">
        <v>1</v>
      </c>
      <c r="T12" s="15">
        <v>1</v>
      </c>
      <c r="U12" s="15">
        <v>1</v>
      </c>
      <c r="V12" s="87">
        <v>1</v>
      </c>
      <c r="W12" s="89">
        <v>1</v>
      </c>
      <c r="X12" s="25">
        <f t="shared" ref="X12:X29" si="0">SUM(D12:W12)</f>
        <v>15</v>
      </c>
      <c r="Y12" s="26">
        <f t="shared" ref="Y12:Y29" si="1">15-X12</f>
        <v>0</v>
      </c>
      <c r="Z12" s="28">
        <f t="shared" ref="Z12:Z29" si="2">IF(Y12&lt;=1,2,IF(Y12&lt;=2,1.5,IF(Y12&lt;=3,1,IF(Y12&lt;=4,0.5,IF(Y12&lt;=6,0,"нема право")))))</f>
        <v>2</v>
      </c>
    </row>
    <row r="13" spans="1:26" x14ac:dyDescent="0.25">
      <c r="A13" s="167">
        <f t="shared" ref="A13:A30" si="3">A12+1</f>
        <v>3</v>
      </c>
      <c r="B13" s="151" t="s">
        <v>58</v>
      </c>
      <c r="C13" s="139" t="s">
        <v>80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0.5</v>
      </c>
      <c r="J13" s="15">
        <v>0.5</v>
      </c>
      <c r="K13" s="15">
        <v>1</v>
      </c>
      <c r="L13" s="15">
        <v>1</v>
      </c>
      <c r="M13" s="15">
        <v>0.5</v>
      </c>
      <c r="N13" s="15">
        <v>0.5</v>
      </c>
      <c r="O13" s="15">
        <v>0.5</v>
      </c>
      <c r="P13" s="15">
        <v>0.5</v>
      </c>
      <c r="Q13" s="15">
        <v>0.5</v>
      </c>
      <c r="R13" s="15">
        <v>0.5</v>
      </c>
      <c r="S13" s="15">
        <v>1</v>
      </c>
      <c r="T13" s="15">
        <v>1</v>
      </c>
      <c r="U13" s="15">
        <v>1</v>
      </c>
      <c r="V13" s="87">
        <v>1</v>
      </c>
      <c r="W13" s="89">
        <v>1</v>
      </c>
      <c r="X13" s="25">
        <f t="shared" si="0"/>
        <v>16</v>
      </c>
      <c r="Y13" s="26">
        <f t="shared" si="1"/>
        <v>-1</v>
      </c>
      <c r="Z13" s="28">
        <f t="shared" si="2"/>
        <v>2</v>
      </c>
    </row>
    <row r="14" spans="1:26" x14ac:dyDescent="0.25">
      <c r="A14" s="167">
        <f t="shared" si="3"/>
        <v>4</v>
      </c>
      <c r="B14" s="151" t="s">
        <v>59</v>
      </c>
      <c r="C14" s="139" t="s">
        <v>81</v>
      </c>
      <c r="D14" s="15">
        <v>0</v>
      </c>
      <c r="E14" s="15">
        <v>0</v>
      </c>
      <c r="F14" s="15">
        <v>1</v>
      </c>
      <c r="G14" s="15">
        <v>1</v>
      </c>
      <c r="H14" s="15">
        <v>1</v>
      </c>
      <c r="I14" s="15">
        <v>0.5</v>
      </c>
      <c r="J14" s="15">
        <v>0.5</v>
      </c>
      <c r="K14" s="15">
        <v>1</v>
      </c>
      <c r="L14" s="15">
        <v>1</v>
      </c>
      <c r="M14" s="15">
        <v>0.5</v>
      </c>
      <c r="N14" s="15">
        <v>0.5</v>
      </c>
      <c r="O14" s="15">
        <v>0.5</v>
      </c>
      <c r="P14" s="15">
        <v>0.5</v>
      </c>
      <c r="Q14" s="15">
        <v>0.5</v>
      </c>
      <c r="R14" s="15">
        <v>0.5</v>
      </c>
      <c r="S14" s="15">
        <v>1</v>
      </c>
      <c r="T14" s="15">
        <v>1</v>
      </c>
      <c r="U14" s="15">
        <v>1</v>
      </c>
      <c r="V14" s="87">
        <v>0</v>
      </c>
      <c r="W14" s="89">
        <v>0</v>
      </c>
      <c r="X14" s="25">
        <f t="shared" si="0"/>
        <v>12</v>
      </c>
      <c r="Y14" s="26">
        <f t="shared" si="1"/>
        <v>3</v>
      </c>
      <c r="Z14" s="28">
        <f t="shared" si="2"/>
        <v>1</v>
      </c>
    </row>
    <row r="15" spans="1:26" x14ac:dyDescent="0.25">
      <c r="A15" s="167">
        <f t="shared" si="3"/>
        <v>5</v>
      </c>
      <c r="B15" s="151" t="s">
        <v>60</v>
      </c>
      <c r="C15" s="139" t="s">
        <v>87</v>
      </c>
      <c r="D15" s="15">
        <v>0</v>
      </c>
      <c r="E15" s="15">
        <v>0</v>
      </c>
      <c r="F15" s="15">
        <v>1</v>
      </c>
      <c r="G15" s="15">
        <v>1</v>
      </c>
      <c r="H15" s="15">
        <v>1</v>
      </c>
      <c r="I15" s="15">
        <v>0.5</v>
      </c>
      <c r="J15" s="15">
        <v>0.5</v>
      </c>
      <c r="K15" s="15">
        <v>1</v>
      </c>
      <c r="L15" s="15">
        <v>1</v>
      </c>
      <c r="M15" s="15">
        <v>0.5</v>
      </c>
      <c r="N15" s="15">
        <v>0.5</v>
      </c>
      <c r="O15" s="15">
        <v>0.5</v>
      </c>
      <c r="P15" s="15">
        <v>0.5</v>
      </c>
      <c r="Q15" s="15">
        <v>0.5</v>
      </c>
      <c r="R15" s="15">
        <v>0.5</v>
      </c>
      <c r="S15" s="15">
        <v>1</v>
      </c>
      <c r="T15" s="15">
        <v>1</v>
      </c>
      <c r="U15" s="15">
        <v>1</v>
      </c>
      <c r="V15" s="87">
        <v>1</v>
      </c>
      <c r="W15" s="89">
        <v>0</v>
      </c>
      <c r="X15" s="25">
        <f t="shared" si="0"/>
        <v>13</v>
      </c>
      <c r="Y15" s="26">
        <f t="shared" si="1"/>
        <v>2</v>
      </c>
      <c r="Z15" s="28">
        <f t="shared" si="2"/>
        <v>1.5</v>
      </c>
    </row>
    <row r="16" spans="1:26" x14ac:dyDescent="0.25">
      <c r="A16" s="167">
        <f t="shared" si="3"/>
        <v>6</v>
      </c>
      <c r="B16" s="151" t="s">
        <v>61</v>
      </c>
      <c r="C16" s="139" t="s">
        <v>71</v>
      </c>
      <c r="D16" s="15">
        <v>0</v>
      </c>
      <c r="E16" s="15">
        <v>0</v>
      </c>
      <c r="F16" s="15">
        <v>1</v>
      </c>
      <c r="G16" s="15">
        <v>1</v>
      </c>
      <c r="H16" s="15">
        <v>1</v>
      </c>
      <c r="I16" s="15">
        <v>0.5</v>
      </c>
      <c r="J16" s="15">
        <v>0.5</v>
      </c>
      <c r="K16" s="15">
        <v>1</v>
      </c>
      <c r="L16" s="15">
        <v>1</v>
      </c>
      <c r="M16" s="15">
        <v>0.5</v>
      </c>
      <c r="N16" s="15">
        <v>0.5</v>
      </c>
      <c r="O16" s="15">
        <v>0.5</v>
      </c>
      <c r="P16" s="15">
        <v>0.5</v>
      </c>
      <c r="Q16" s="15">
        <v>0.5</v>
      </c>
      <c r="R16" s="15">
        <v>0.5</v>
      </c>
      <c r="S16" s="15">
        <v>1</v>
      </c>
      <c r="T16" s="15">
        <v>1</v>
      </c>
      <c r="U16" s="15">
        <v>1</v>
      </c>
      <c r="V16" s="87">
        <v>1</v>
      </c>
      <c r="W16" s="89">
        <v>1</v>
      </c>
      <c r="X16" s="25">
        <f t="shared" si="0"/>
        <v>14</v>
      </c>
      <c r="Y16" s="26">
        <f t="shared" si="1"/>
        <v>1</v>
      </c>
      <c r="Z16" s="28">
        <f t="shared" si="2"/>
        <v>2</v>
      </c>
    </row>
    <row r="17" spans="1:26" x14ac:dyDescent="0.25">
      <c r="A17" s="167">
        <f t="shared" si="3"/>
        <v>7</v>
      </c>
      <c r="B17" s="151" t="s">
        <v>62</v>
      </c>
      <c r="C17" s="139" t="s">
        <v>72</v>
      </c>
      <c r="D17" s="15">
        <v>0</v>
      </c>
      <c r="E17" s="15">
        <v>0</v>
      </c>
      <c r="F17" s="15">
        <v>1</v>
      </c>
      <c r="G17" s="15">
        <v>1</v>
      </c>
      <c r="H17" s="15">
        <v>1</v>
      </c>
      <c r="I17" s="15">
        <v>0.5</v>
      </c>
      <c r="J17" s="15">
        <v>0.5</v>
      </c>
      <c r="K17" s="15">
        <v>1</v>
      </c>
      <c r="L17" s="15">
        <v>1</v>
      </c>
      <c r="M17" s="15">
        <v>0.5</v>
      </c>
      <c r="N17" s="15">
        <v>0.5</v>
      </c>
      <c r="O17" s="15">
        <v>0.5</v>
      </c>
      <c r="P17" s="15">
        <v>0.5</v>
      </c>
      <c r="Q17" s="15">
        <v>0.5</v>
      </c>
      <c r="R17" s="15">
        <v>0.5</v>
      </c>
      <c r="S17" s="15">
        <v>1</v>
      </c>
      <c r="T17" s="15">
        <v>1</v>
      </c>
      <c r="U17" s="15">
        <v>1</v>
      </c>
      <c r="V17" s="87">
        <v>1</v>
      </c>
      <c r="W17" s="89">
        <v>0</v>
      </c>
      <c r="X17" s="25">
        <f t="shared" si="0"/>
        <v>13</v>
      </c>
      <c r="Y17" s="26">
        <f t="shared" si="1"/>
        <v>2</v>
      </c>
      <c r="Z17" s="28">
        <f t="shared" si="2"/>
        <v>1.5</v>
      </c>
    </row>
    <row r="18" spans="1:26" x14ac:dyDescent="0.25">
      <c r="A18" s="167">
        <f t="shared" si="3"/>
        <v>8</v>
      </c>
      <c r="B18" s="151" t="s">
        <v>63</v>
      </c>
      <c r="C18" s="139" t="s">
        <v>73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0.5</v>
      </c>
      <c r="J18" s="81">
        <v>0.5</v>
      </c>
      <c r="K18" s="81">
        <v>1</v>
      </c>
      <c r="L18" s="81">
        <v>1</v>
      </c>
      <c r="M18" s="15">
        <v>0.5</v>
      </c>
      <c r="N18" s="15">
        <v>0.5</v>
      </c>
      <c r="O18" s="15">
        <v>0.5</v>
      </c>
      <c r="P18" s="15">
        <v>0.5</v>
      </c>
      <c r="Q18" s="15">
        <v>0.5</v>
      </c>
      <c r="R18" s="15">
        <v>0.5</v>
      </c>
      <c r="S18" s="15">
        <v>1</v>
      </c>
      <c r="T18" s="15">
        <v>1</v>
      </c>
      <c r="U18" s="15">
        <v>1</v>
      </c>
      <c r="V18" s="87">
        <v>1</v>
      </c>
      <c r="W18" s="89">
        <v>0</v>
      </c>
      <c r="X18" s="25">
        <f t="shared" si="0"/>
        <v>15</v>
      </c>
      <c r="Y18" s="26">
        <f t="shared" si="1"/>
        <v>0</v>
      </c>
      <c r="Z18" s="28">
        <f t="shared" si="2"/>
        <v>2</v>
      </c>
    </row>
    <row r="19" spans="1:26" x14ac:dyDescent="0.25">
      <c r="A19" s="167">
        <f t="shared" si="3"/>
        <v>9</v>
      </c>
      <c r="B19" s="151" t="s">
        <v>64</v>
      </c>
      <c r="C19" s="139" t="s">
        <v>74</v>
      </c>
      <c r="D19" s="15">
        <v>0</v>
      </c>
      <c r="E19" s="15">
        <v>1</v>
      </c>
      <c r="F19" s="15">
        <v>1</v>
      </c>
      <c r="G19" s="15">
        <v>0</v>
      </c>
      <c r="H19" s="15">
        <v>0</v>
      </c>
      <c r="I19" s="15">
        <v>0</v>
      </c>
      <c r="J19" s="80">
        <v>0</v>
      </c>
      <c r="K19" s="80">
        <v>0</v>
      </c>
      <c r="L19" s="80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87">
        <v>0</v>
      </c>
      <c r="W19" s="89">
        <v>0</v>
      </c>
      <c r="X19" s="25">
        <f t="shared" si="0"/>
        <v>2</v>
      </c>
      <c r="Y19" s="26">
        <f t="shared" si="1"/>
        <v>13</v>
      </c>
      <c r="Z19" s="28" t="str">
        <f t="shared" si="2"/>
        <v>нема право</v>
      </c>
    </row>
    <row r="20" spans="1:26" x14ac:dyDescent="0.25">
      <c r="A20" s="167">
        <f t="shared" si="3"/>
        <v>10</v>
      </c>
      <c r="B20" s="151" t="s">
        <v>65</v>
      </c>
      <c r="C20" s="139" t="s">
        <v>83</v>
      </c>
      <c r="D20" s="15">
        <v>0</v>
      </c>
      <c r="E20" s="15">
        <v>0</v>
      </c>
      <c r="F20" s="15">
        <v>0</v>
      </c>
      <c r="G20" s="15">
        <v>1</v>
      </c>
      <c r="H20" s="15">
        <v>1</v>
      </c>
      <c r="I20" s="15">
        <v>0.5</v>
      </c>
      <c r="J20" s="15">
        <v>0.5</v>
      </c>
      <c r="K20" s="15">
        <v>1</v>
      </c>
      <c r="L20" s="15">
        <v>1</v>
      </c>
      <c r="M20" s="15">
        <v>0.5</v>
      </c>
      <c r="N20" s="15">
        <v>0.5</v>
      </c>
      <c r="O20" s="15">
        <v>0.5</v>
      </c>
      <c r="P20" s="15">
        <v>0.5</v>
      </c>
      <c r="Q20" s="15">
        <v>0.5</v>
      </c>
      <c r="R20" s="15">
        <v>0.5</v>
      </c>
      <c r="S20" s="15">
        <v>1</v>
      </c>
      <c r="T20" s="15">
        <v>1</v>
      </c>
      <c r="U20" s="15">
        <v>1</v>
      </c>
      <c r="V20" s="87">
        <v>1</v>
      </c>
      <c r="W20" s="89">
        <v>1</v>
      </c>
      <c r="X20" s="25">
        <f t="shared" si="0"/>
        <v>13</v>
      </c>
      <c r="Y20" s="26">
        <f t="shared" si="1"/>
        <v>2</v>
      </c>
      <c r="Z20" s="28">
        <f t="shared" si="2"/>
        <v>1.5</v>
      </c>
    </row>
    <row r="21" spans="1:26" x14ac:dyDescent="0.25">
      <c r="A21" s="167">
        <f t="shared" si="3"/>
        <v>11</v>
      </c>
      <c r="B21" s="151" t="s">
        <v>66</v>
      </c>
      <c r="C21" s="139" t="s">
        <v>75</v>
      </c>
      <c r="D21" s="15">
        <v>1</v>
      </c>
      <c r="E21" s="15">
        <v>0</v>
      </c>
      <c r="F21" s="15">
        <v>1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87">
        <v>0</v>
      </c>
      <c r="W21" s="89">
        <v>0</v>
      </c>
      <c r="X21" s="25">
        <f t="shared" si="0"/>
        <v>2</v>
      </c>
      <c r="Y21" s="26">
        <f t="shared" si="1"/>
        <v>13</v>
      </c>
      <c r="Z21" s="28" t="str">
        <f t="shared" si="2"/>
        <v>нема право</v>
      </c>
    </row>
    <row r="22" spans="1:26" x14ac:dyDescent="0.25">
      <c r="A22" s="167">
        <f t="shared" si="3"/>
        <v>12</v>
      </c>
      <c r="B22" s="151" t="s">
        <v>33</v>
      </c>
      <c r="C22" s="139" t="s">
        <v>38</v>
      </c>
      <c r="D22" s="15">
        <v>0</v>
      </c>
      <c r="E22" s="15">
        <v>1</v>
      </c>
      <c r="F22" s="15">
        <v>1</v>
      </c>
      <c r="G22" s="15">
        <v>1</v>
      </c>
      <c r="H22" s="15">
        <v>1</v>
      </c>
      <c r="I22" s="15">
        <v>0.5</v>
      </c>
      <c r="J22" s="15">
        <v>0.5</v>
      </c>
      <c r="K22" s="15">
        <v>1</v>
      </c>
      <c r="L22" s="15">
        <v>1</v>
      </c>
      <c r="M22" s="15">
        <v>0.5</v>
      </c>
      <c r="N22" s="15">
        <v>0.5</v>
      </c>
      <c r="O22" s="15">
        <v>0.5</v>
      </c>
      <c r="P22" s="15">
        <v>0.5</v>
      </c>
      <c r="Q22" s="15">
        <v>0.5</v>
      </c>
      <c r="R22" s="15">
        <v>0.5</v>
      </c>
      <c r="S22" s="15">
        <v>1</v>
      </c>
      <c r="T22" s="15">
        <v>0</v>
      </c>
      <c r="U22" s="15">
        <v>1</v>
      </c>
      <c r="V22" s="87">
        <v>1</v>
      </c>
      <c r="W22" s="89">
        <v>1</v>
      </c>
      <c r="X22" s="25">
        <f t="shared" si="0"/>
        <v>14</v>
      </c>
      <c r="Y22" s="26">
        <f t="shared" si="1"/>
        <v>1</v>
      </c>
      <c r="Z22" s="28">
        <f t="shared" si="2"/>
        <v>2</v>
      </c>
    </row>
    <row r="23" spans="1:26" x14ac:dyDescent="0.25">
      <c r="A23" s="167">
        <f t="shared" si="3"/>
        <v>13</v>
      </c>
      <c r="B23" s="151" t="s">
        <v>67</v>
      </c>
      <c r="C23" s="139" t="s">
        <v>76</v>
      </c>
      <c r="D23" s="15">
        <v>0</v>
      </c>
      <c r="E23" s="15">
        <v>1</v>
      </c>
      <c r="F23" s="15">
        <v>1</v>
      </c>
      <c r="G23" s="15">
        <v>1</v>
      </c>
      <c r="H23" s="15">
        <v>1</v>
      </c>
      <c r="I23" s="15">
        <v>0.5</v>
      </c>
      <c r="J23" s="15">
        <v>0.5</v>
      </c>
      <c r="K23" s="15">
        <v>1</v>
      </c>
      <c r="L23" s="15">
        <v>1</v>
      </c>
      <c r="M23" s="15">
        <v>0.5</v>
      </c>
      <c r="N23" s="15">
        <v>0.5</v>
      </c>
      <c r="O23" s="15">
        <v>0.5</v>
      </c>
      <c r="P23" s="15">
        <v>0.5</v>
      </c>
      <c r="Q23" s="15">
        <v>0.5</v>
      </c>
      <c r="R23" s="15">
        <v>0.5</v>
      </c>
      <c r="S23" s="15">
        <v>1</v>
      </c>
      <c r="T23" s="15">
        <v>1</v>
      </c>
      <c r="U23" s="15">
        <v>1</v>
      </c>
      <c r="V23" s="87">
        <v>1</v>
      </c>
      <c r="W23" s="89">
        <v>0</v>
      </c>
      <c r="X23" s="25">
        <f t="shared" si="0"/>
        <v>14</v>
      </c>
      <c r="Y23" s="26">
        <f t="shared" si="1"/>
        <v>1</v>
      </c>
      <c r="Z23" s="28">
        <f t="shared" si="2"/>
        <v>2</v>
      </c>
    </row>
    <row r="24" spans="1:26" x14ac:dyDescent="0.25">
      <c r="A24" s="167">
        <f t="shared" si="3"/>
        <v>14</v>
      </c>
      <c r="B24" s="151" t="s">
        <v>68</v>
      </c>
      <c r="C24" s="139" t="s">
        <v>77</v>
      </c>
      <c r="D24" s="15">
        <v>0</v>
      </c>
      <c r="E24" s="15">
        <v>1</v>
      </c>
      <c r="F24" s="15">
        <v>1</v>
      </c>
      <c r="G24" s="15">
        <v>1</v>
      </c>
      <c r="H24" s="15">
        <v>1</v>
      </c>
      <c r="I24" s="15">
        <v>0.5</v>
      </c>
      <c r="J24" s="15">
        <v>0.5</v>
      </c>
      <c r="K24" s="15">
        <v>1</v>
      </c>
      <c r="L24" s="15">
        <v>1</v>
      </c>
      <c r="M24" s="15">
        <v>0.5</v>
      </c>
      <c r="N24" s="15">
        <v>0.5</v>
      </c>
      <c r="O24" s="15">
        <v>0.5</v>
      </c>
      <c r="P24" s="15">
        <v>0.5</v>
      </c>
      <c r="Q24" s="15">
        <v>0.5</v>
      </c>
      <c r="R24" s="15">
        <v>0.5</v>
      </c>
      <c r="S24" s="15">
        <v>1</v>
      </c>
      <c r="T24" s="15">
        <v>1</v>
      </c>
      <c r="U24" s="15">
        <v>1</v>
      </c>
      <c r="V24" s="87">
        <v>1</v>
      </c>
      <c r="W24" s="89">
        <v>0</v>
      </c>
      <c r="X24" s="25">
        <f t="shared" si="0"/>
        <v>14</v>
      </c>
      <c r="Y24" s="26">
        <f t="shared" si="1"/>
        <v>1</v>
      </c>
      <c r="Z24" s="28">
        <f t="shared" si="2"/>
        <v>2</v>
      </c>
    </row>
    <row r="25" spans="1:26" x14ac:dyDescent="0.25">
      <c r="A25" s="167">
        <f>A24+1</f>
        <v>15</v>
      </c>
      <c r="B25" s="151" t="s">
        <v>34</v>
      </c>
      <c r="C25" s="139" t="s">
        <v>39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87">
        <v>0</v>
      </c>
      <c r="W25" s="89">
        <v>0</v>
      </c>
      <c r="X25" s="25">
        <f t="shared" si="0"/>
        <v>1</v>
      </c>
      <c r="Y25" s="26">
        <f t="shared" si="1"/>
        <v>14</v>
      </c>
      <c r="Z25" s="28" t="str">
        <f t="shared" si="2"/>
        <v>нема право</v>
      </c>
    </row>
    <row r="26" spans="1:26" x14ac:dyDescent="0.25">
      <c r="A26" s="167">
        <f t="shared" si="3"/>
        <v>16</v>
      </c>
      <c r="B26" s="151" t="s">
        <v>69</v>
      </c>
      <c r="C26" s="139" t="s">
        <v>40</v>
      </c>
      <c r="D26" s="15">
        <v>0</v>
      </c>
      <c r="E26" s="15">
        <v>0</v>
      </c>
      <c r="F26" s="15">
        <v>0</v>
      </c>
      <c r="G26" s="15">
        <v>1</v>
      </c>
      <c r="H26" s="15">
        <v>1</v>
      </c>
      <c r="I26" s="15">
        <v>0.5</v>
      </c>
      <c r="J26" s="15">
        <v>0.5</v>
      </c>
      <c r="K26" s="15">
        <v>1</v>
      </c>
      <c r="L26" s="15">
        <v>1</v>
      </c>
      <c r="M26" s="15">
        <v>0.5</v>
      </c>
      <c r="N26" s="15">
        <v>0.5</v>
      </c>
      <c r="O26" s="15">
        <v>0.5</v>
      </c>
      <c r="P26" s="15">
        <v>0.5</v>
      </c>
      <c r="Q26" s="15">
        <v>0.5</v>
      </c>
      <c r="R26" s="15">
        <v>0.5</v>
      </c>
      <c r="S26" s="15">
        <v>1</v>
      </c>
      <c r="T26" s="15">
        <v>1</v>
      </c>
      <c r="U26" s="15">
        <v>1</v>
      </c>
      <c r="V26" s="87">
        <v>1</v>
      </c>
      <c r="W26" s="89">
        <v>1</v>
      </c>
      <c r="X26" s="25">
        <f t="shared" si="0"/>
        <v>13</v>
      </c>
      <c r="Y26" s="26">
        <f t="shared" si="1"/>
        <v>2</v>
      </c>
      <c r="Z26" s="28">
        <f t="shared" si="2"/>
        <v>1.5</v>
      </c>
    </row>
    <row r="27" spans="1:26" x14ac:dyDescent="0.25">
      <c r="A27" s="167">
        <f t="shared" si="3"/>
        <v>17</v>
      </c>
      <c r="B27" s="151" t="s">
        <v>35</v>
      </c>
      <c r="C27" s="139" t="s">
        <v>41</v>
      </c>
      <c r="D27" s="15">
        <v>0</v>
      </c>
      <c r="E27" s="15">
        <v>1</v>
      </c>
      <c r="F27" s="15">
        <v>1</v>
      </c>
      <c r="G27" s="15">
        <v>1</v>
      </c>
      <c r="H27" s="15">
        <v>1</v>
      </c>
      <c r="I27" s="15">
        <v>0.5</v>
      </c>
      <c r="J27" s="15">
        <v>0.5</v>
      </c>
      <c r="K27" s="15">
        <v>1</v>
      </c>
      <c r="L27" s="15">
        <v>1</v>
      </c>
      <c r="M27" s="15">
        <v>0.5</v>
      </c>
      <c r="N27" s="15">
        <v>0.5</v>
      </c>
      <c r="O27" s="15">
        <v>0.5</v>
      </c>
      <c r="P27" s="15">
        <v>0.5</v>
      </c>
      <c r="Q27" s="15">
        <v>0.5</v>
      </c>
      <c r="R27" s="15">
        <v>0.5</v>
      </c>
      <c r="S27" s="15">
        <v>1</v>
      </c>
      <c r="T27" s="15">
        <v>1</v>
      </c>
      <c r="U27" s="15">
        <v>1</v>
      </c>
      <c r="V27" s="87">
        <v>1</v>
      </c>
      <c r="W27" s="89">
        <v>1</v>
      </c>
      <c r="X27" s="25">
        <f t="shared" si="0"/>
        <v>15</v>
      </c>
      <c r="Y27" s="26">
        <f t="shared" si="1"/>
        <v>0</v>
      </c>
      <c r="Z27" s="28">
        <f t="shared" si="2"/>
        <v>2</v>
      </c>
    </row>
    <row r="28" spans="1:26" x14ac:dyDescent="0.25">
      <c r="A28" s="167">
        <f t="shared" si="3"/>
        <v>18</v>
      </c>
      <c r="B28" s="152" t="s">
        <v>163</v>
      </c>
      <c r="C28" s="139" t="s">
        <v>36</v>
      </c>
      <c r="D28" s="15">
        <v>1</v>
      </c>
      <c r="E28" s="15">
        <v>1</v>
      </c>
      <c r="F28" s="15">
        <v>0</v>
      </c>
      <c r="G28" s="15">
        <v>1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0.5</v>
      </c>
      <c r="N28" s="15">
        <v>0.5</v>
      </c>
      <c r="O28" s="15">
        <v>0.5</v>
      </c>
      <c r="P28" s="15">
        <v>0.5</v>
      </c>
      <c r="Q28" s="15">
        <v>0.5</v>
      </c>
      <c r="R28" s="15">
        <v>0</v>
      </c>
      <c r="S28" s="15">
        <v>0</v>
      </c>
      <c r="T28" s="15">
        <v>1</v>
      </c>
      <c r="U28" s="15">
        <v>1</v>
      </c>
      <c r="V28" s="87">
        <v>0</v>
      </c>
      <c r="W28" s="89">
        <v>0</v>
      </c>
      <c r="X28" s="25">
        <f t="shared" si="0"/>
        <v>7.5</v>
      </c>
      <c r="Y28" s="26">
        <f t="shared" si="1"/>
        <v>7.5</v>
      </c>
      <c r="Z28" s="28" t="str">
        <f t="shared" si="2"/>
        <v>нема право</v>
      </c>
    </row>
    <row r="29" spans="1:26" x14ac:dyDescent="0.25">
      <c r="A29" s="167">
        <f t="shared" si="3"/>
        <v>19</v>
      </c>
      <c r="B29" s="151" t="s">
        <v>70</v>
      </c>
      <c r="C29" s="139" t="s">
        <v>37</v>
      </c>
      <c r="D29" s="15">
        <v>0</v>
      </c>
      <c r="E29" s="15">
        <v>0</v>
      </c>
      <c r="F29" s="15">
        <v>0</v>
      </c>
      <c r="G29" s="15">
        <v>0</v>
      </c>
      <c r="H29" s="15">
        <v>1</v>
      </c>
      <c r="I29" s="15">
        <v>0.5</v>
      </c>
      <c r="J29" s="15">
        <v>0.5</v>
      </c>
      <c r="K29" s="15">
        <v>1</v>
      </c>
      <c r="L29" s="15">
        <v>0</v>
      </c>
      <c r="M29" s="15">
        <v>0</v>
      </c>
      <c r="N29" s="15">
        <v>1</v>
      </c>
      <c r="O29" s="15">
        <v>1</v>
      </c>
      <c r="P29" s="15">
        <v>0.5</v>
      </c>
      <c r="Q29" s="15">
        <v>0.5</v>
      </c>
      <c r="R29" s="15">
        <v>0.5</v>
      </c>
      <c r="S29" s="15">
        <v>1</v>
      </c>
      <c r="T29" s="15">
        <v>1</v>
      </c>
      <c r="U29" s="15">
        <v>1</v>
      </c>
      <c r="V29" s="87">
        <v>1</v>
      </c>
      <c r="W29" s="89">
        <v>1</v>
      </c>
      <c r="X29" s="25">
        <f t="shared" si="0"/>
        <v>11.5</v>
      </c>
      <c r="Y29" s="26">
        <f t="shared" si="1"/>
        <v>3.5</v>
      </c>
      <c r="Z29" s="28">
        <f t="shared" si="2"/>
        <v>0.5</v>
      </c>
    </row>
    <row r="30" spans="1:26" ht="16.5" thickBot="1" x14ac:dyDescent="0.3">
      <c r="A30" s="155">
        <f t="shared" si="3"/>
        <v>20</v>
      </c>
      <c r="B30" s="153" t="s">
        <v>165</v>
      </c>
      <c r="C30" s="140" t="s">
        <v>84</v>
      </c>
      <c r="D30" s="79">
        <v>1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88">
        <v>0</v>
      </c>
      <c r="W30" s="90">
        <v>0</v>
      </c>
      <c r="X30" s="166">
        <f>SUM(D30:W30)</f>
        <v>1</v>
      </c>
      <c r="Y30" s="161">
        <f>15-X30</f>
        <v>14</v>
      </c>
      <c r="Z30" s="28" t="str">
        <f>IF(Y30&lt;=1,2,IF(Y30&lt;=2,1.5,IF(Y30&lt;=3,1,IF(Y30&lt;=4,0.5,IF(Y30&lt;=6,0,"нема право")))))</f>
        <v>нема право</v>
      </c>
    </row>
    <row r="31" spans="1:26" x14ac:dyDescent="0.25">
      <c r="A31" s="16"/>
      <c r="B31" s="7"/>
      <c r="C31" s="8"/>
      <c r="D31" s="18"/>
      <c r="E31" s="18"/>
      <c r="F31" s="18"/>
      <c r="G31" s="17"/>
      <c r="H31" s="17"/>
      <c r="I31" s="17"/>
      <c r="J31" s="17"/>
      <c r="K31" s="18"/>
      <c r="L31" s="17"/>
      <c r="M31" s="17"/>
      <c r="N31" s="18"/>
      <c r="O31" s="18"/>
      <c r="P31" s="18"/>
      <c r="Q31" s="17"/>
      <c r="R31" s="18"/>
      <c r="S31" s="18"/>
      <c r="T31" s="18"/>
      <c r="U31" s="18"/>
      <c r="V31" s="18"/>
      <c r="W31" s="18"/>
      <c r="X31" s="17"/>
      <c r="Y31" s="18"/>
      <c r="Z31" s="16"/>
    </row>
    <row r="32" spans="1:26" x14ac:dyDescent="0.25">
      <c r="A32" s="16"/>
      <c r="B32" s="5"/>
      <c r="C32" s="6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7"/>
      <c r="Y32" s="18"/>
      <c r="Z32" s="23"/>
    </row>
    <row r="33" spans="1:26" x14ac:dyDescent="0.25">
      <c r="A33" s="16"/>
      <c r="B33" s="5"/>
      <c r="C33" s="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7"/>
      <c r="Y33" s="18"/>
      <c r="Z33" s="23"/>
    </row>
    <row r="34" spans="1:26" x14ac:dyDescent="0.25">
      <c r="A34" s="16"/>
      <c r="B34" s="7"/>
      <c r="C34" s="9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7"/>
      <c r="Y34" s="18"/>
      <c r="Z34" s="16"/>
    </row>
    <row r="35" spans="1:26" x14ac:dyDescent="0.25">
      <c r="A35" s="16"/>
      <c r="B35" s="10"/>
      <c r="C35" s="11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7"/>
      <c r="Y35" s="18"/>
      <c r="Z35" s="16"/>
    </row>
    <row r="36" spans="1:26" s="20" customFormat="1" x14ac:dyDescent="0.25">
      <c r="A36" s="19"/>
      <c r="C36" s="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Z36" s="21"/>
    </row>
    <row r="37" spans="1:26" s="20" customFormat="1" x14ac:dyDescent="0.25">
      <c r="A37" s="19"/>
      <c r="C37" s="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Z37" s="21"/>
    </row>
    <row r="38" spans="1:26" s="20" customFormat="1" x14ac:dyDescent="0.25">
      <c r="A38" s="19"/>
      <c r="C38" s="2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Z38" s="21"/>
    </row>
    <row r="39" spans="1:26" s="20" customFormat="1" x14ac:dyDescent="0.25">
      <c r="A39" s="19"/>
      <c r="C39" s="2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Z39" s="21"/>
    </row>
    <row r="40" spans="1:26" s="20" customFormat="1" x14ac:dyDescent="0.25">
      <c r="A40" s="19"/>
      <c r="C40" s="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Z40" s="21"/>
    </row>
    <row r="41" spans="1:26" s="20" customFormat="1" x14ac:dyDescent="0.25">
      <c r="A41" s="19"/>
      <c r="B41" s="1"/>
      <c r="C41" s="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Z41" s="21"/>
    </row>
    <row r="42" spans="1:26" s="20" customFormat="1" x14ac:dyDescent="0.25">
      <c r="A42" s="19"/>
      <c r="B42" s="1"/>
      <c r="C42" s="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Z42" s="21"/>
    </row>
    <row r="43" spans="1:26" s="20" customFormat="1" x14ac:dyDescent="0.25">
      <c r="A43" s="19"/>
      <c r="B43" s="1"/>
      <c r="C43" s="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Z43" s="21"/>
    </row>
    <row r="44" spans="1:26" s="20" customFormat="1" x14ac:dyDescent="0.25">
      <c r="A44" s="19"/>
      <c r="B44" s="1"/>
      <c r="C44" s="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Z44" s="21"/>
    </row>
    <row r="45" spans="1:26" s="20" customFormat="1" x14ac:dyDescent="0.25">
      <c r="A45" s="19"/>
      <c r="B45" s="1"/>
      <c r="C45" s="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Z45" s="21"/>
    </row>
  </sheetData>
  <sheetProtection password="E295" sheet="1" objects="1" scenarios="1"/>
  <mergeCells count="8">
    <mergeCell ref="D4:O4"/>
    <mergeCell ref="Z9:Z10"/>
    <mergeCell ref="A9:A10"/>
    <mergeCell ref="B9:B10"/>
    <mergeCell ref="C9:C10"/>
    <mergeCell ref="X9:X10"/>
    <mergeCell ref="Y9:Y10"/>
    <mergeCell ref="D8:W8"/>
  </mergeCells>
  <pageMargins left="0.11811023622047245" right="0.11811023622047245" top="0.74803149606299213" bottom="0.74803149606299213" header="0.31496062992125984" footer="0.31496062992125984"/>
  <pageSetup scale="42" orientation="landscape" r:id="rId1"/>
  <ignoredErrors>
    <ignoredError sqref="C11:C15 C16:C20" twoDigitTextYear="1"/>
    <ignoredError sqref="E9:L9 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zoomScale="70" zoomScaleNormal="70" workbookViewId="0">
      <pane ySplit="1" topLeftCell="A2" activePane="bottomLeft" state="frozen"/>
      <selection pane="bottomLeft" activeCell="H41" sqref="H41"/>
    </sheetView>
  </sheetViews>
  <sheetFormatPr defaultRowHeight="15.75" x14ac:dyDescent="0.25"/>
  <cols>
    <col min="1" max="1" width="8.7109375" style="12" customWidth="1"/>
    <col min="2" max="2" width="34" style="12" customWidth="1"/>
    <col min="3" max="3" width="8.7109375" style="12" customWidth="1"/>
    <col min="4" max="18" width="10.7109375" style="12" customWidth="1"/>
    <col min="19" max="19" width="17.5703125" style="12" customWidth="1"/>
    <col min="20" max="20" width="16.85546875" style="12" customWidth="1"/>
    <col min="21" max="21" width="25.7109375" style="12" customWidth="1"/>
    <col min="22" max="31" width="10.7109375" style="12" customWidth="1"/>
    <col min="32" max="32" width="26.7109375" style="12" customWidth="1"/>
    <col min="33" max="33" width="9.140625" style="62"/>
    <col min="34" max="16384" width="9.140625" style="12"/>
  </cols>
  <sheetData>
    <row r="1" spans="1:33" x14ac:dyDescent="0.25">
      <c r="A1" s="12" t="s">
        <v>0</v>
      </c>
    </row>
    <row r="2" spans="1:33" x14ac:dyDescent="0.25">
      <c r="A2" s="12" t="s">
        <v>28</v>
      </c>
    </row>
    <row r="3" spans="1:33" x14ac:dyDescent="0.25">
      <c r="A3" s="12" t="s">
        <v>18</v>
      </c>
    </row>
    <row r="4" spans="1:33" s="13" customFormat="1" ht="30" customHeight="1" x14ac:dyDescent="0.25">
      <c r="A4" s="205" t="s">
        <v>20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77"/>
      <c r="Q4" s="77"/>
      <c r="AG4" s="59"/>
    </row>
    <row r="5" spans="1:33" x14ac:dyDescent="0.25">
      <c r="A5" s="12" t="s">
        <v>45</v>
      </c>
      <c r="D5" s="14"/>
    </row>
    <row r="6" spans="1:33" x14ac:dyDescent="0.25">
      <c r="A6" s="12" t="s">
        <v>85</v>
      </c>
    </row>
    <row r="7" spans="1:33" ht="16.5" thickBot="1" x14ac:dyDescent="0.3"/>
    <row r="8" spans="1:33" ht="16.5" thickBot="1" x14ac:dyDescent="0.3">
      <c r="A8" s="13"/>
      <c r="B8" s="13"/>
      <c r="C8" s="13"/>
      <c r="D8" s="210" t="s">
        <v>4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2"/>
      <c r="Q8" s="212"/>
      <c r="R8" s="213"/>
    </row>
    <row r="9" spans="1:33" ht="15" customHeight="1" x14ac:dyDescent="0.25">
      <c r="A9" s="192" t="s">
        <v>1</v>
      </c>
      <c r="B9" s="194" t="s">
        <v>2</v>
      </c>
      <c r="C9" s="208" t="s">
        <v>3</v>
      </c>
      <c r="D9" s="43">
        <v>1</v>
      </c>
      <c r="E9" s="44">
        <v>2</v>
      </c>
      <c r="F9" s="44">
        <v>3</v>
      </c>
      <c r="G9" s="45" t="s">
        <v>29</v>
      </c>
      <c r="H9" s="45" t="s">
        <v>30</v>
      </c>
      <c r="I9" s="44">
        <v>6</v>
      </c>
      <c r="J9" s="45" t="s">
        <v>31</v>
      </c>
      <c r="K9" s="45" t="s">
        <v>32</v>
      </c>
      <c r="L9" s="45" t="s">
        <v>122</v>
      </c>
      <c r="M9" s="45" t="s">
        <v>42</v>
      </c>
      <c r="N9" s="45" t="s">
        <v>43</v>
      </c>
      <c r="O9" s="45" t="s">
        <v>52</v>
      </c>
      <c r="P9" s="96" t="s">
        <v>27</v>
      </c>
      <c r="Q9" s="96" t="s">
        <v>53</v>
      </c>
      <c r="R9" s="76">
        <v>15</v>
      </c>
      <c r="S9" s="214" t="s">
        <v>6</v>
      </c>
      <c r="T9" s="216" t="s">
        <v>7</v>
      </c>
      <c r="U9" s="218" t="s">
        <v>8</v>
      </c>
      <c r="V9" s="220" t="s">
        <v>172</v>
      </c>
      <c r="W9" s="221"/>
      <c r="X9" s="221"/>
      <c r="Y9" s="221"/>
      <c r="Z9" s="221"/>
      <c r="AA9" s="221"/>
      <c r="AB9" s="221"/>
      <c r="AC9" s="221"/>
      <c r="AD9" s="221"/>
      <c r="AE9" s="221"/>
      <c r="AF9" s="190" t="s">
        <v>9</v>
      </c>
    </row>
    <row r="10" spans="1:33" ht="16.5" thickBot="1" x14ac:dyDescent="0.3">
      <c r="A10" s="193"/>
      <c r="B10" s="207"/>
      <c r="C10" s="209"/>
      <c r="D10" s="141" t="s">
        <v>114</v>
      </c>
      <c r="E10" s="29" t="s">
        <v>115</v>
      </c>
      <c r="F10" s="29" t="s">
        <v>116</v>
      </c>
      <c r="G10" s="30" t="s">
        <v>118</v>
      </c>
      <c r="H10" s="30" t="s">
        <v>117</v>
      </c>
      <c r="I10" s="29" t="s">
        <v>119</v>
      </c>
      <c r="J10" s="30" t="s">
        <v>120</v>
      </c>
      <c r="K10" s="30" t="s">
        <v>121</v>
      </c>
      <c r="L10" s="30" t="s">
        <v>123</v>
      </c>
      <c r="M10" s="30" t="s">
        <v>124</v>
      </c>
      <c r="N10" s="30" t="s">
        <v>125</v>
      </c>
      <c r="O10" s="30" t="s">
        <v>126</v>
      </c>
      <c r="P10" s="30" t="s">
        <v>168</v>
      </c>
      <c r="Q10" s="30" t="s">
        <v>170</v>
      </c>
      <c r="R10" s="142" t="s">
        <v>171</v>
      </c>
      <c r="S10" s="215"/>
      <c r="T10" s="217"/>
      <c r="U10" s="219"/>
      <c r="V10" s="222"/>
      <c r="W10" s="223"/>
      <c r="X10" s="223"/>
      <c r="Y10" s="223"/>
      <c r="Z10" s="223"/>
      <c r="AA10" s="223"/>
      <c r="AB10" s="223"/>
      <c r="AC10" s="223"/>
      <c r="AD10" s="223"/>
      <c r="AE10" s="223"/>
      <c r="AF10" s="206"/>
    </row>
    <row r="11" spans="1:33" x14ac:dyDescent="0.25">
      <c r="A11" s="4">
        <v>1</v>
      </c>
      <c r="B11" s="146" t="s">
        <v>56</v>
      </c>
      <c r="C11" s="94" t="s">
        <v>78</v>
      </c>
      <c r="D11" s="143">
        <v>1</v>
      </c>
      <c r="E11" s="46">
        <v>1</v>
      </c>
      <c r="F11" s="46">
        <v>1</v>
      </c>
      <c r="G11" s="46">
        <v>1</v>
      </c>
      <c r="H11" s="46">
        <v>1</v>
      </c>
      <c r="I11" s="46">
        <v>1</v>
      </c>
      <c r="J11" s="46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44">
        <v>1</v>
      </c>
      <c r="S11" s="159">
        <f>SUM(D11:R11)</f>
        <v>15</v>
      </c>
      <c r="T11" s="162">
        <f>15-S11</f>
        <v>0</v>
      </c>
      <c r="U11" s="31">
        <f>IF(T11&lt;=1,2,IF(T11&lt;=2,1.5,IF(T11&lt;=3,1,IF(T11&lt;=4,0.5,IF(T11&lt;=6,0,"нема право")))))</f>
        <v>2</v>
      </c>
      <c r="V11" s="168" t="s">
        <v>113</v>
      </c>
      <c r="W11" s="169" t="s">
        <v>115</v>
      </c>
      <c r="X11" s="170" t="s">
        <v>121</v>
      </c>
      <c r="Y11" s="171" t="s">
        <v>173</v>
      </c>
      <c r="Z11" s="171" t="s">
        <v>173</v>
      </c>
      <c r="AA11" s="172" t="s">
        <v>123</v>
      </c>
      <c r="AB11" s="172" t="s">
        <v>169</v>
      </c>
      <c r="AC11" s="172" t="s">
        <v>171</v>
      </c>
      <c r="AD11" s="173"/>
      <c r="AE11" s="173"/>
      <c r="AF11" s="32">
        <f>IF(COUNTA(V11:AE11)&gt;6,6,COUNTA(V11:AE11))</f>
        <v>6</v>
      </c>
    </row>
    <row r="12" spans="1:33" x14ac:dyDescent="0.25">
      <c r="A12" s="4">
        <f>A11+1</f>
        <v>2</v>
      </c>
      <c r="B12" s="147" t="s">
        <v>57</v>
      </c>
      <c r="C12" s="94" t="s">
        <v>79</v>
      </c>
      <c r="D12" s="143">
        <v>0</v>
      </c>
      <c r="E12" s="46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15">
        <v>0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44">
        <v>0</v>
      </c>
      <c r="S12" s="159">
        <f t="shared" ref="S12:S29" si="0">SUM(D12:R12)</f>
        <v>12</v>
      </c>
      <c r="T12" s="162">
        <f t="shared" ref="T12:T30" si="1">15-S12</f>
        <v>3</v>
      </c>
      <c r="U12" s="33">
        <f t="shared" ref="U12:U29" si="2">IF(T12&lt;=1,2,IF(T12&lt;=2,1.5,IF(T12&lt;=3,1,IF(T12&lt;=4,0.5,IF(T12&lt;=6,0,"нема право")))))</f>
        <v>1</v>
      </c>
      <c r="V12" s="101" t="s">
        <v>113</v>
      </c>
      <c r="W12" s="103" t="s">
        <v>126</v>
      </c>
      <c r="X12" s="103" t="s">
        <v>126</v>
      </c>
      <c r="Y12" s="103" t="s">
        <v>126</v>
      </c>
      <c r="Z12" s="103" t="s">
        <v>126</v>
      </c>
      <c r="AA12" s="98" t="s">
        <v>115</v>
      </c>
      <c r="AB12" s="104" t="s">
        <v>123</v>
      </c>
      <c r="AC12" s="104" t="s">
        <v>169</v>
      </c>
      <c r="AD12" s="104"/>
      <c r="AE12" s="104"/>
      <c r="AF12" s="34">
        <f t="shared" ref="AF12:AF30" si="3">IF(COUNTA(V12:AE12)&gt;6,6,COUNTA(V12:AE12))</f>
        <v>6</v>
      </c>
    </row>
    <row r="13" spans="1:33" x14ac:dyDescent="0.25">
      <c r="A13" s="4">
        <f t="shared" ref="A13:A30" si="4">A12+1</f>
        <v>3</v>
      </c>
      <c r="B13" s="147" t="s">
        <v>58</v>
      </c>
      <c r="C13" s="94" t="s">
        <v>80</v>
      </c>
      <c r="D13" s="143">
        <v>1</v>
      </c>
      <c r="E13" s="46">
        <v>1</v>
      </c>
      <c r="F13" s="46">
        <v>1</v>
      </c>
      <c r="G13" s="46">
        <v>1</v>
      </c>
      <c r="H13" s="46">
        <v>1</v>
      </c>
      <c r="I13" s="46">
        <v>1</v>
      </c>
      <c r="J13" s="46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0</v>
      </c>
      <c r="R13" s="144">
        <v>0</v>
      </c>
      <c r="S13" s="159">
        <f t="shared" si="0"/>
        <v>13</v>
      </c>
      <c r="T13" s="162">
        <f t="shared" si="1"/>
        <v>2</v>
      </c>
      <c r="U13" s="33">
        <f t="shared" si="2"/>
        <v>1.5</v>
      </c>
      <c r="V13" s="106" t="s">
        <v>95</v>
      </c>
      <c r="W13" s="100" t="s">
        <v>108</v>
      </c>
      <c r="X13" s="100" t="s">
        <v>127</v>
      </c>
      <c r="Y13" s="103" t="s">
        <v>126</v>
      </c>
      <c r="Z13" s="103" t="s">
        <v>126</v>
      </c>
      <c r="AA13" s="103" t="s">
        <v>126</v>
      </c>
      <c r="AB13" s="98" t="s">
        <v>114</v>
      </c>
      <c r="AC13" s="112" t="s">
        <v>121</v>
      </c>
      <c r="AD13" s="104" t="s">
        <v>123</v>
      </c>
      <c r="AE13" s="104" t="s">
        <v>169</v>
      </c>
      <c r="AF13" s="34">
        <f t="shared" si="3"/>
        <v>6</v>
      </c>
    </row>
    <row r="14" spans="1:33" x14ac:dyDescent="0.25">
      <c r="A14" s="4">
        <f t="shared" si="4"/>
        <v>4</v>
      </c>
      <c r="B14" s="147" t="s">
        <v>59</v>
      </c>
      <c r="C14" s="94" t="s">
        <v>81</v>
      </c>
      <c r="D14" s="143">
        <v>0</v>
      </c>
      <c r="E14" s="46">
        <v>0</v>
      </c>
      <c r="F14" s="46">
        <v>1</v>
      </c>
      <c r="G14" s="46">
        <v>1</v>
      </c>
      <c r="H14" s="46">
        <v>1</v>
      </c>
      <c r="I14" s="46">
        <v>1</v>
      </c>
      <c r="J14" s="46">
        <v>1</v>
      </c>
      <c r="K14" s="15">
        <v>0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0</v>
      </c>
      <c r="R14" s="144">
        <v>0</v>
      </c>
      <c r="S14" s="159">
        <f t="shared" si="0"/>
        <v>10</v>
      </c>
      <c r="T14" s="162">
        <f t="shared" si="1"/>
        <v>5</v>
      </c>
      <c r="U14" s="33">
        <f t="shared" si="2"/>
        <v>0</v>
      </c>
      <c r="V14" s="174" t="s">
        <v>126</v>
      </c>
      <c r="W14" s="103" t="s">
        <v>126</v>
      </c>
      <c r="X14" s="103" t="s">
        <v>126</v>
      </c>
      <c r="Y14" s="104" t="s">
        <v>123</v>
      </c>
      <c r="Z14" s="103" t="s">
        <v>173</v>
      </c>
      <c r="AA14" s="103" t="s">
        <v>173</v>
      </c>
      <c r="AB14" s="103" t="s">
        <v>173</v>
      </c>
      <c r="AC14" s="103" t="s">
        <v>173</v>
      </c>
      <c r="AD14" s="108"/>
      <c r="AE14" s="108"/>
      <c r="AF14" s="34">
        <f t="shared" si="3"/>
        <v>6</v>
      </c>
    </row>
    <row r="15" spans="1:33" x14ac:dyDescent="0.25">
      <c r="A15" s="4">
        <f t="shared" si="4"/>
        <v>5</v>
      </c>
      <c r="B15" s="147" t="s">
        <v>60</v>
      </c>
      <c r="C15" s="94" t="s">
        <v>87</v>
      </c>
      <c r="D15" s="24">
        <v>0</v>
      </c>
      <c r="E15" s="46">
        <v>0</v>
      </c>
      <c r="F15" s="46">
        <v>1</v>
      </c>
      <c r="G15" s="46">
        <v>1</v>
      </c>
      <c r="H15" s="46">
        <v>1</v>
      </c>
      <c r="I15" s="46">
        <v>1</v>
      </c>
      <c r="J15" s="46">
        <v>1</v>
      </c>
      <c r="K15" s="15">
        <v>0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0</v>
      </c>
      <c r="R15" s="144">
        <v>0</v>
      </c>
      <c r="S15" s="159">
        <f t="shared" si="0"/>
        <v>10</v>
      </c>
      <c r="T15" s="162">
        <f t="shared" si="1"/>
        <v>5</v>
      </c>
      <c r="U15" s="33">
        <f t="shared" si="2"/>
        <v>0</v>
      </c>
      <c r="V15" s="175" t="s">
        <v>123</v>
      </c>
      <c r="W15" s="104"/>
      <c r="X15" s="107"/>
      <c r="Y15" s="98"/>
      <c r="Z15" s="98"/>
      <c r="AA15" s="98"/>
      <c r="AB15" s="98"/>
      <c r="AC15" s="104"/>
      <c r="AD15" s="104"/>
      <c r="AE15" s="104"/>
      <c r="AF15" s="34">
        <f t="shared" si="3"/>
        <v>1</v>
      </c>
    </row>
    <row r="16" spans="1:33" x14ac:dyDescent="0.25">
      <c r="A16" s="4">
        <f t="shared" si="4"/>
        <v>6</v>
      </c>
      <c r="B16" s="147" t="s">
        <v>61</v>
      </c>
      <c r="C16" s="94" t="s">
        <v>71</v>
      </c>
      <c r="D16" s="143">
        <v>0</v>
      </c>
      <c r="E16" s="46">
        <v>0</v>
      </c>
      <c r="F16" s="46">
        <v>1</v>
      </c>
      <c r="G16" s="46">
        <v>1</v>
      </c>
      <c r="H16" s="46">
        <v>1</v>
      </c>
      <c r="I16" s="46">
        <v>1</v>
      </c>
      <c r="J16" s="46">
        <v>1</v>
      </c>
      <c r="K16" s="15">
        <v>0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0</v>
      </c>
      <c r="R16" s="144">
        <v>0</v>
      </c>
      <c r="S16" s="159">
        <f t="shared" si="0"/>
        <v>10</v>
      </c>
      <c r="T16" s="162">
        <f t="shared" si="1"/>
        <v>5</v>
      </c>
      <c r="U16" s="33">
        <f t="shared" si="2"/>
        <v>0</v>
      </c>
      <c r="V16" s="101" t="s">
        <v>102</v>
      </c>
      <c r="W16" s="100" t="s">
        <v>127</v>
      </c>
      <c r="X16" s="103" t="s">
        <v>126</v>
      </c>
      <c r="Y16" s="103" t="s">
        <v>126</v>
      </c>
      <c r="Z16" s="103" t="s">
        <v>126</v>
      </c>
      <c r="AA16" s="103" t="s">
        <v>126</v>
      </c>
      <c r="AB16" s="100"/>
      <c r="AC16" s="109"/>
      <c r="AD16" s="109"/>
      <c r="AE16" s="109"/>
      <c r="AF16" s="34">
        <f t="shared" si="3"/>
        <v>6</v>
      </c>
    </row>
    <row r="17" spans="1:33" x14ac:dyDescent="0.25">
      <c r="A17" s="4">
        <f t="shared" si="4"/>
        <v>7</v>
      </c>
      <c r="B17" s="147" t="s">
        <v>62</v>
      </c>
      <c r="C17" s="94" t="s">
        <v>72</v>
      </c>
      <c r="D17" s="143">
        <v>0</v>
      </c>
      <c r="E17" s="46">
        <v>0</v>
      </c>
      <c r="F17" s="46">
        <v>1</v>
      </c>
      <c r="G17" s="46">
        <v>1</v>
      </c>
      <c r="H17" s="46">
        <v>1</v>
      </c>
      <c r="I17" s="46">
        <v>1</v>
      </c>
      <c r="J17" s="46">
        <v>1</v>
      </c>
      <c r="K17" s="15">
        <v>0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44">
        <v>0</v>
      </c>
      <c r="S17" s="159">
        <f t="shared" si="0"/>
        <v>11</v>
      </c>
      <c r="T17" s="162">
        <f t="shared" si="1"/>
        <v>4</v>
      </c>
      <c r="U17" s="33">
        <f t="shared" si="2"/>
        <v>0.5</v>
      </c>
      <c r="V17" s="174" t="s">
        <v>126</v>
      </c>
      <c r="W17" s="103" t="s">
        <v>126</v>
      </c>
      <c r="X17" s="103" t="s">
        <v>126</v>
      </c>
      <c r="Y17" s="98"/>
      <c r="Z17" s="98"/>
      <c r="AA17" s="98"/>
      <c r="AB17" s="98"/>
      <c r="AC17" s="104"/>
      <c r="AD17" s="104"/>
      <c r="AE17" s="104"/>
      <c r="AF17" s="34">
        <f t="shared" si="3"/>
        <v>3</v>
      </c>
    </row>
    <row r="18" spans="1:33" x14ac:dyDescent="0.25">
      <c r="A18" s="4">
        <f t="shared" si="4"/>
        <v>8</v>
      </c>
      <c r="B18" s="147" t="s">
        <v>63</v>
      </c>
      <c r="C18" s="94" t="s">
        <v>73</v>
      </c>
      <c r="D18" s="143">
        <v>1</v>
      </c>
      <c r="E18" s="46">
        <v>1</v>
      </c>
      <c r="F18" s="46">
        <v>1</v>
      </c>
      <c r="G18" s="46">
        <v>1</v>
      </c>
      <c r="H18" s="46">
        <v>1</v>
      </c>
      <c r="I18" s="46">
        <v>1</v>
      </c>
      <c r="J18" s="46">
        <v>1</v>
      </c>
      <c r="K18" s="15">
        <v>0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44">
        <v>1</v>
      </c>
      <c r="S18" s="159">
        <f t="shared" si="0"/>
        <v>14</v>
      </c>
      <c r="T18" s="162">
        <f t="shared" si="1"/>
        <v>1</v>
      </c>
      <c r="U18" s="33">
        <f t="shared" si="2"/>
        <v>2</v>
      </c>
      <c r="V18" s="176" t="s">
        <v>114</v>
      </c>
      <c r="W18" s="98" t="s">
        <v>115</v>
      </c>
      <c r="X18" s="98" t="s">
        <v>118</v>
      </c>
      <c r="Y18" s="104" t="s">
        <v>170</v>
      </c>
      <c r="Z18" s="104" t="s">
        <v>171</v>
      </c>
      <c r="AA18" s="103" t="s">
        <v>173</v>
      </c>
      <c r="AB18" s="103" t="s">
        <v>173</v>
      </c>
      <c r="AC18" s="103" t="s">
        <v>173</v>
      </c>
      <c r="AD18" s="104"/>
      <c r="AE18" s="104"/>
      <c r="AF18" s="34">
        <f t="shared" si="3"/>
        <v>6</v>
      </c>
    </row>
    <row r="19" spans="1:33" x14ac:dyDescent="0.25">
      <c r="A19" s="4">
        <f t="shared" si="4"/>
        <v>9</v>
      </c>
      <c r="B19" s="147" t="s">
        <v>64</v>
      </c>
      <c r="C19" s="94" t="s">
        <v>74</v>
      </c>
      <c r="D19" s="143">
        <v>0</v>
      </c>
      <c r="E19" s="46">
        <v>0</v>
      </c>
      <c r="F19" s="46">
        <v>0</v>
      </c>
      <c r="G19" s="46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44">
        <v>0</v>
      </c>
      <c r="S19" s="159">
        <f t="shared" si="0"/>
        <v>0</v>
      </c>
      <c r="T19" s="162">
        <f t="shared" si="1"/>
        <v>15</v>
      </c>
      <c r="U19" s="33" t="str">
        <f t="shared" si="2"/>
        <v>нема право</v>
      </c>
      <c r="V19" s="110"/>
      <c r="W19" s="105"/>
      <c r="X19" s="102"/>
      <c r="Y19" s="102"/>
      <c r="Z19" s="98"/>
      <c r="AA19" s="98"/>
      <c r="AB19" s="98"/>
      <c r="AC19" s="104"/>
      <c r="AD19" s="104"/>
      <c r="AE19" s="104"/>
      <c r="AF19" s="34">
        <f t="shared" si="3"/>
        <v>0</v>
      </c>
    </row>
    <row r="20" spans="1:33" x14ac:dyDescent="0.25">
      <c r="A20" s="4">
        <f t="shared" si="4"/>
        <v>10</v>
      </c>
      <c r="B20" s="147" t="s">
        <v>65</v>
      </c>
      <c r="C20" s="94" t="s">
        <v>83</v>
      </c>
      <c r="D20" s="24">
        <v>0</v>
      </c>
      <c r="E20" s="46">
        <v>0</v>
      </c>
      <c r="F20" s="46">
        <v>0</v>
      </c>
      <c r="G20" s="46">
        <v>1</v>
      </c>
      <c r="H20" s="46">
        <v>1</v>
      </c>
      <c r="I20" s="46">
        <v>1</v>
      </c>
      <c r="J20" s="46">
        <v>1</v>
      </c>
      <c r="K20" s="15">
        <v>0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44">
        <v>0</v>
      </c>
      <c r="S20" s="159">
        <f t="shared" si="0"/>
        <v>10</v>
      </c>
      <c r="T20" s="162">
        <f t="shared" si="1"/>
        <v>5</v>
      </c>
      <c r="U20" s="33">
        <f t="shared" si="2"/>
        <v>0</v>
      </c>
      <c r="V20" s="101" t="s">
        <v>113</v>
      </c>
      <c r="W20" s="102"/>
      <c r="X20" s="102"/>
      <c r="Y20" s="98"/>
      <c r="Z20" s="98"/>
      <c r="AA20" s="98"/>
      <c r="AB20" s="98"/>
      <c r="AC20" s="104"/>
      <c r="AD20" s="104"/>
      <c r="AE20" s="104"/>
      <c r="AF20" s="34">
        <f t="shared" si="3"/>
        <v>1</v>
      </c>
    </row>
    <row r="21" spans="1:33" x14ac:dyDescent="0.25">
      <c r="A21" s="4">
        <f t="shared" si="4"/>
        <v>11</v>
      </c>
      <c r="B21" s="147" t="s">
        <v>66</v>
      </c>
      <c r="C21" s="94" t="s">
        <v>75</v>
      </c>
      <c r="D21" s="143">
        <v>0</v>
      </c>
      <c r="E21" s="46">
        <v>0</v>
      </c>
      <c r="F21" s="46">
        <v>0</v>
      </c>
      <c r="G21" s="46">
        <v>0</v>
      </c>
      <c r="H21" s="46">
        <v>1</v>
      </c>
      <c r="I21" s="46">
        <v>1</v>
      </c>
      <c r="J21" s="46">
        <v>1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44">
        <v>0</v>
      </c>
      <c r="S21" s="159">
        <f t="shared" si="0"/>
        <v>3</v>
      </c>
      <c r="T21" s="162">
        <f t="shared" si="1"/>
        <v>12</v>
      </c>
      <c r="U21" s="33" t="str">
        <f t="shared" si="2"/>
        <v>нема право</v>
      </c>
      <c r="V21" s="111"/>
      <c r="W21" s="112"/>
      <c r="X21" s="112"/>
      <c r="Y21" s="112"/>
      <c r="Z21" s="112"/>
      <c r="AA21" s="112"/>
      <c r="AB21" s="112"/>
      <c r="AC21" s="113"/>
      <c r="AD21" s="113"/>
      <c r="AE21" s="113"/>
      <c r="AF21" s="34">
        <f t="shared" si="3"/>
        <v>0</v>
      </c>
    </row>
    <row r="22" spans="1:33" x14ac:dyDescent="0.25">
      <c r="A22" s="4">
        <f t="shared" si="4"/>
        <v>12</v>
      </c>
      <c r="B22" s="147" t="s">
        <v>33</v>
      </c>
      <c r="C22" s="94" t="s">
        <v>38</v>
      </c>
      <c r="D22" s="24">
        <v>0</v>
      </c>
      <c r="E22" s="46">
        <v>1</v>
      </c>
      <c r="F22" s="46">
        <v>1</v>
      </c>
      <c r="G22" s="46">
        <v>1</v>
      </c>
      <c r="H22" s="46">
        <v>1</v>
      </c>
      <c r="I22" s="46">
        <v>1</v>
      </c>
      <c r="J22" s="46">
        <v>1</v>
      </c>
      <c r="K22" s="15">
        <v>0</v>
      </c>
      <c r="L22" s="15">
        <v>1</v>
      </c>
      <c r="M22" s="15">
        <v>1</v>
      </c>
      <c r="N22" s="15">
        <v>0</v>
      </c>
      <c r="O22" s="15">
        <v>1</v>
      </c>
      <c r="P22" s="15">
        <v>1</v>
      </c>
      <c r="Q22" s="15">
        <v>1</v>
      </c>
      <c r="R22" s="144">
        <v>0</v>
      </c>
      <c r="S22" s="159">
        <f t="shared" si="0"/>
        <v>11</v>
      </c>
      <c r="T22" s="162">
        <f t="shared" si="1"/>
        <v>4</v>
      </c>
      <c r="U22" s="33">
        <f t="shared" si="2"/>
        <v>0.5</v>
      </c>
      <c r="V22" s="176" t="s">
        <v>115</v>
      </c>
      <c r="W22" s="112"/>
      <c r="X22" s="112"/>
      <c r="Y22" s="112"/>
      <c r="Z22" s="112"/>
      <c r="AA22" s="112"/>
      <c r="AB22" s="112"/>
      <c r="AC22" s="113"/>
      <c r="AD22" s="113"/>
      <c r="AE22" s="113"/>
      <c r="AF22" s="34">
        <f t="shared" si="3"/>
        <v>1</v>
      </c>
    </row>
    <row r="23" spans="1:33" x14ac:dyDescent="0.25">
      <c r="A23" s="4">
        <f t="shared" si="4"/>
        <v>13</v>
      </c>
      <c r="B23" s="147" t="s">
        <v>67</v>
      </c>
      <c r="C23" s="94" t="s">
        <v>76</v>
      </c>
      <c r="D23" s="24">
        <v>0</v>
      </c>
      <c r="E23" s="46">
        <v>1</v>
      </c>
      <c r="F23" s="46">
        <v>1</v>
      </c>
      <c r="G23" s="46">
        <v>1</v>
      </c>
      <c r="H23" s="46">
        <v>1</v>
      </c>
      <c r="I23" s="46">
        <v>1</v>
      </c>
      <c r="J23" s="46">
        <v>1</v>
      </c>
      <c r="K23" s="15">
        <v>0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0</v>
      </c>
      <c r="R23" s="144">
        <v>0</v>
      </c>
      <c r="S23" s="159">
        <f t="shared" si="0"/>
        <v>11</v>
      </c>
      <c r="T23" s="162">
        <f t="shared" si="1"/>
        <v>4</v>
      </c>
      <c r="U23" s="33">
        <f t="shared" si="2"/>
        <v>0.5</v>
      </c>
      <c r="V23" s="177" t="s">
        <v>125</v>
      </c>
      <c r="W23" s="105"/>
      <c r="X23" s="102"/>
      <c r="Y23" s="102"/>
      <c r="Z23" s="98"/>
      <c r="AA23" s="98"/>
      <c r="AB23" s="98"/>
      <c r="AC23" s="104"/>
      <c r="AD23" s="104"/>
      <c r="AE23" s="104"/>
      <c r="AF23" s="34">
        <f t="shared" si="3"/>
        <v>1</v>
      </c>
    </row>
    <row r="24" spans="1:33" x14ac:dyDescent="0.25">
      <c r="A24" s="4">
        <f t="shared" si="4"/>
        <v>14</v>
      </c>
      <c r="B24" s="147" t="s">
        <v>68</v>
      </c>
      <c r="C24" s="94" t="s">
        <v>77</v>
      </c>
      <c r="D24" s="143">
        <v>0</v>
      </c>
      <c r="E24" s="46">
        <v>1</v>
      </c>
      <c r="F24" s="46">
        <v>1</v>
      </c>
      <c r="G24" s="46">
        <v>1</v>
      </c>
      <c r="H24" s="46">
        <v>1</v>
      </c>
      <c r="I24" s="46">
        <v>1</v>
      </c>
      <c r="J24" s="46">
        <v>1</v>
      </c>
      <c r="K24" s="15">
        <v>0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0</v>
      </c>
      <c r="R24" s="144">
        <v>0</v>
      </c>
      <c r="S24" s="159">
        <f t="shared" si="0"/>
        <v>11</v>
      </c>
      <c r="T24" s="162">
        <f t="shared" si="1"/>
        <v>4</v>
      </c>
      <c r="U24" s="33">
        <f t="shared" si="2"/>
        <v>0.5</v>
      </c>
      <c r="V24" s="176" t="s">
        <v>115</v>
      </c>
      <c r="W24" s="105"/>
      <c r="X24" s="102"/>
      <c r="Y24" s="102"/>
      <c r="Z24" s="107"/>
      <c r="AA24" s="107"/>
      <c r="AB24" s="107"/>
      <c r="AC24" s="108"/>
      <c r="AD24" s="108"/>
      <c r="AE24" s="113"/>
      <c r="AF24" s="34">
        <f t="shared" si="3"/>
        <v>1</v>
      </c>
    </row>
    <row r="25" spans="1:33" x14ac:dyDescent="0.25">
      <c r="A25" s="4">
        <f t="shared" si="4"/>
        <v>15</v>
      </c>
      <c r="B25" s="147" t="s">
        <v>34</v>
      </c>
      <c r="C25" s="94" t="s">
        <v>39</v>
      </c>
      <c r="D25" s="143">
        <v>0</v>
      </c>
      <c r="E25" s="46">
        <v>1</v>
      </c>
      <c r="F25" s="46">
        <v>0</v>
      </c>
      <c r="G25" s="46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44">
        <v>0</v>
      </c>
      <c r="S25" s="159">
        <f t="shared" si="0"/>
        <v>1</v>
      </c>
      <c r="T25" s="162">
        <f t="shared" si="1"/>
        <v>14</v>
      </c>
      <c r="U25" s="33" t="str">
        <f t="shared" si="2"/>
        <v>нема право</v>
      </c>
      <c r="V25" s="176" t="s">
        <v>115</v>
      </c>
      <c r="W25" s="102"/>
      <c r="X25" s="102"/>
      <c r="Y25" s="112"/>
      <c r="Z25" s="112"/>
      <c r="AA25" s="112"/>
      <c r="AB25" s="112"/>
      <c r="AC25" s="113"/>
      <c r="AD25" s="113"/>
      <c r="AE25" s="113"/>
      <c r="AF25" s="34">
        <f t="shared" si="3"/>
        <v>1</v>
      </c>
    </row>
    <row r="26" spans="1:33" x14ac:dyDescent="0.25">
      <c r="A26" s="4">
        <f t="shared" si="4"/>
        <v>16</v>
      </c>
      <c r="B26" s="147" t="s">
        <v>69</v>
      </c>
      <c r="C26" s="94" t="s">
        <v>40</v>
      </c>
      <c r="D26" s="143">
        <v>0</v>
      </c>
      <c r="E26" s="46">
        <v>0</v>
      </c>
      <c r="F26" s="46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1</v>
      </c>
      <c r="N26" s="15">
        <v>0</v>
      </c>
      <c r="O26" s="15">
        <v>0</v>
      </c>
      <c r="P26" s="15">
        <v>1</v>
      </c>
      <c r="Q26" s="15">
        <v>0</v>
      </c>
      <c r="R26" s="144">
        <v>0</v>
      </c>
      <c r="S26" s="159">
        <f t="shared" si="0"/>
        <v>2</v>
      </c>
      <c r="T26" s="162">
        <f t="shared" si="1"/>
        <v>13</v>
      </c>
      <c r="U26" s="33" t="str">
        <f t="shared" si="2"/>
        <v>нема право</v>
      </c>
      <c r="V26" s="99" t="s">
        <v>93</v>
      </c>
      <c r="W26" s="100" t="s">
        <v>95</v>
      </c>
      <c r="X26" s="100" t="s">
        <v>99</v>
      </c>
      <c r="Y26" s="97" t="s">
        <v>127</v>
      </c>
      <c r="Z26" s="98"/>
      <c r="AA26" s="98"/>
      <c r="AB26" s="98"/>
      <c r="AC26" s="104"/>
      <c r="AD26" s="104"/>
      <c r="AE26" s="104"/>
      <c r="AF26" s="34">
        <f t="shared" si="3"/>
        <v>4</v>
      </c>
    </row>
    <row r="27" spans="1:33" x14ac:dyDescent="0.25">
      <c r="A27" s="4">
        <f t="shared" si="4"/>
        <v>17</v>
      </c>
      <c r="B27" s="147" t="s">
        <v>35</v>
      </c>
      <c r="C27" s="94" t="s">
        <v>41</v>
      </c>
      <c r="D27" s="143">
        <v>0</v>
      </c>
      <c r="E27" s="46">
        <v>0</v>
      </c>
      <c r="F27" s="46">
        <v>1</v>
      </c>
      <c r="G27" s="46">
        <v>1</v>
      </c>
      <c r="H27" s="46">
        <v>1</v>
      </c>
      <c r="I27" s="46">
        <v>1</v>
      </c>
      <c r="J27" s="46">
        <v>1</v>
      </c>
      <c r="K27" s="15">
        <v>0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44">
        <v>1</v>
      </c>
      <c r="S27" s="159">
        <f t="shared" si="0"/>
        <v>12</v>
      </c>
      <c r="T27" s="162">
        <f t="shared" si="1"/>
        <v>3</v>
      </c>
      <c r="U27" s="33">
        <f t="shared" si="2"/>
        <v>1</v>
      </c>
      <c r="V27" s="101" t="s">
        <v>127</v>
      </c>
      <c r="W27" s="100" t="s">
        <v>112</v>
      </c>
      <c r="X27" s="100" t="s">
        <v>113</v>
      </c>
      <c r="Y27" s="105" t="s">
        <v>125</v>
      </c>
      <c r="Z27" s="104" t="s">
        <v>169</v>
      </c>
      <c r="AA27" s="104" t="s">
        <v>171</v>
      </c>
      <c r="AB27" s="103" t="s">
        <v>173</v>
      </c>
      <c r="AC27" s="103" t="s">
        <v>173</v>
      </c>
      <c r="AD27" s="103" t="s">
        <v>173</v>
      </c>
      <c r="AE27" s="104"/>
      <c r="AF27" s="34">
        <f t="shared" si="3"/>
        <v>6</v>
      </c>
    </row>
    <row r="28" spans="1:33" x14ac:dyDescent="0.25">
      <c r="A28" s="4">
        <f t="shared" si="4"/>
        <v>18</v>
      </c>
      <c r="B28" s="148" t="s">
        <v>166</v>
      </c>
      <c r="C28" s="94" t="s">
        <v>36</v>
      </c>
      <c r="D28" s="143">
        <v>0</v>
      </c>
      <c r="E28" s="46">
        <v>1</v>
      </c>
      <c r="F28" s="46">
        <v>1</v>
      </c>
      <c r="G28" s="46">
        <v>1</v>
      </c>
      <c r="H28" s="15">
        <v>0</v>
      </c>
      <c r="I28" s="15">
        <v>0</v>
      </c>
      <c r="J28" s="15">
        <v>0</v>
      </c>
      <c r="K28" s="15">
        <v>1</v>
      </c>
      <c r="L28" s="15">
        <v>0</v>
      </c>
      <c r="M28" s="15">
        <v>1</v>
      </c>
      <c r="N28" s="15">
        <v>1</v>
      </c>
      <c r="O28" s="15">
        <v>1</v>
      </c>
      <c r="P28" s="15">
        <v>1</v>
      </c>
      <c r="Q28" s="15">
        <v>0</v>
      </c>
      <c r="R28" s="144">
        <v>0</v>
      </c>
      <c r="S28" s="159">
        <f t="shared" si="0"/>
        <v>8</v>
      </c>
      <c r="T28" s="162">
        <f t="shared" si="1"/>
        <v>7</v>
      </c>
      <c r="U28" s="33" t="str">
        <f t="shared" si="2"/>
        <v>нема право</v>
      </c>
      <c r="V28" s="101" t="s">
        <v>99</v>
      </c>
      <c r="W28" s="98" t="s">
        <v>115</v>
      </c>
      <c r="X28" s="105" t="s">
        <v>125</v>
      </c>
      <c r="Y28" s="104" t="s">
        <v>169</v>
      </c>
      <c r="Z28" s="98"/>
      <c r="AA28" s="98"/>
      <c r="AB28" s="98"/>
      <c r="AC28" s="104"/>
      <c r="AD28" s="104"/>
      <c r="AE28" s="104"/>
      <c r="AF28" s="34">
        <f t="shared" si="3"/>
        <v>4</v>
      </c>
    </row>
    <row r="29" spans="1:33" x14ac:dyDescent="0.25">
      <c r="A29" s="4">
        <f t="shared" si="4"/>
        <v>19</v>
      </c>
      <c r="B29" s="148" t="s">
        <v>167</v>
      </c>
      <c r="C29" s="94" t="s">
        <v>37</v>
      </c>
      <c r="D29" s="24">
        <v>0</v>
      </c>
      <c r="E29" s="15">
        <v>0</v>
      </c>
      <c r="F29" s="46">
        <v>0</v>
      </c>
      <c r="G29" s="46">
        <v>1</v>
      </c>
      <c r="H29" s="46">
        <v>1</v>
      </c>
      <c r="I29" s="46">
        <v>1</v>
      </c>
      <c r="J29" s="46">
        <v>1</v>
      </c>
      <c r="K29" s="15">
        <v>1</v>
      </c>
      <c r="L29" s="15">
        <v>0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44">
        <v>0</v>
      </c>
      <c r="S29" s="159">
        <f t="shared" si="0"/>
        <v>10</v>
      </c>
      <c r="T29" s="162">
        <f t="shared" si="1"/>
        <v>5</v>
      </c>
      <c r="U29" s="33">
        <f t="shared" si="2"/>
        <v>0</v>
      </c>
      <c r="V29" s="114" t="s">
        <v>121</v>
      </c>
      <c r="W29" s="104" t="s">
        <v>169</v>
      </c>
      <c r="X29" s="98"/>
      <c r="Y29" s="98"/>
      <c r="Z29" s="98"/>
      <c r="AA29" s="98"/>
      <c r="AB29" s="98"/>
      <c r="AC29" s="104"/>
      <c r="AD29" s="104"/>
      <c r="AE29" s="104"/>
      <c r="AF29" s="34">
        <f t="shared" si="3"/>
        <v>2</v>
      </c>
    </row>
    <row r="30" spans="1:33" ht="16.5" thickBot="1" x14ac:dyDescent="0.3">
      <c r="A30" s="93">
        <f t="shared" si="4"/>
        <v>20</v>
      </c>
      <c r="B30" s="149" t="s">
        <v>164</v>
      </c>
      <c r="C30" s="95" t="s">
        <v>84</v>
      </c>
      <c r="D30" s="78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145">
        <v>0</v>
      </c>
      <c r="S30" s="160">
        <f>SUM(D30:R30)</f>
        <v>0</v>
      </c>
      <c r="T30" s="163">
        <f t="shared" si="1"/>
        <v>15</v>
      </c>
      <c r="U30" s="182" t="str">
        <f>IF(T30&lt;=1,2,IF(T30&lt;=2,1.5,IF(T30&lt;=3,1,IF(T30&lt;=4,0.5,IF(T30&lt;=6,0,"нема право")))))</f>
        <v>нема право</v>
      </c>
      <c r="V30" s="178"/>
      <c r="W30" s="179"/>
      <c r="X30" s="179"/>
      <c r="Y30" s="179"/>
      <c r="Z30" s="179"/>
      <c r="AA30" s="179"/>
      <c r="AB30" s="179"/>
      <c r="AC30" s="180"/>
      <c r="AD30" s="180"/>
      <c r="AE30" s="180"/>
      <c r="AF30" s="181">
        <f t="shared" si="3"/>
        <v>0</v>
      </c>
    </row>
    <row r="31" spans="1:33" x14ac:dyDescent="0.25">
      <c r="A31" s="16"/>
      <c r="B31" s="36"/>
      <c r="C31" s="37"/>
      <c r="D31" s="16"/>
      <c r="E31" s="16"/>
      <c r="F31" s="16"/>
      <c r="G31" s="16"/>
      <c r="H31" s="18"/>
      <c r="I31" s="18"/>
      <c r="J31" s="18"/>
      <c r="K31" s="18"/>
      <c r="L31" s="18"/>
      <c r="M31" s="18"/>
      <c r="N31" s="16"/>
      <c r="O31" s="18"/>
      <c r="P31" s="18"/>
      <c r="Q31" s="18"/>
      <c r="R31" s="18"/>
      <c r="S31" s="16"/>
      <c r="T31" s="18"/>
      <c r="U31" s="16"/>
      <c r="V31" s="48"/>
      <c r="W31" s="48"/>
      <c r="X31" s="21"/>
      <c r="Y31" s="21"/>
      <c r="Z31" s="21"/>
      <c r="AA31" s="21"/>
      <c r="AB31" s="21"/>
      <c r="AC31" s="21"/>
      <c r="AD31" s="21"/>
      <c r="AE31" s="21"/>
      <c r="AF31" s="35"/>
      <c r="AG31" s="21"/>
    </row>
    <row r="32" spans="1:33" x14ac:dyDescent="0.25">
      <c r="A32" s="16"/>
      <c r="B32" s="21"/>
      <c r="C32" s="16"/>
      <c r="D32" s="18"/>
      <c r="E32" s="18"/>
      <c r="F32" s="18"/>
      <c r="G32" s="18"/>
      <c r="H32" s="16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6"/>
      <c r="T32" s="18"/>
      <c r="U32" s="16"/>
      <c r="V32" s="48"/>
      <c r="W32" s="48"/>
      <c r="X32" s="21"/>
      <c r="Y32" s="21"/>
      <c r="Z32" s="21"/>
      <c r="AA32" s="21"/>
      <c r="AB32" s="21"/>
      <c r="AC32" s="21"/>
      <c r="AD32" s="21"/>
      <c r="AE32" s="21"/>
      <c r="AF32" s="35"/>
      <c r="AG32" s="21"/>
    </row>
    <row r="33" spans="1:33" x14ac:dyDescent="0.25">
      <c r="A33" s="16"/>
      <c r="B33" s="2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8"/>
      <c r="U33" s="16"/>
      <c r="V33" s="48"/>
      <c r="W33" s="21"/>
      <c r="X33" s="21"/>
      <c r="Y33" s="21"/>
      <c r="Z33" s="21"/>
      <c r="AA33" s="21"/>
      <c r="AB33" s="21"/>
      <c r="AC33" s="21"/>
      <c r="AD33" s="21"/>
      <c r="AE33" s="21"/>
      <c r="AF33" s="35"/>
      <c r="AG33" s="21"/>
    </row>
    <row r="34" spans="1:33" x14ac:dyDescent="0.25">
      <c r="A34" s="16"/>
      <c r="B34" s="21"/>
      <c r="C34" s="16"/>
      <c r="D34" s="18"/>
      <c r="E34" s="16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6"/>
      <c r="T34" s="18"/>
      <c r="U34" s="16"/>
      <c r="V34" s="47"/>
      <c r="W34" s="21"/>
      <c r="X34" s="21"/>
      <c r="Y34" s="21"/>
      <c r="Z34" s="21"/>
      <c r="AA34" s="21"/>
      <c r="AB34" s="21"/>
      <c r="AC34" s="21"/>
      <c r="AD34" s="21"/>
      <c r="AE34" s="21"/>
      <c r="AF34" s="35"/>
      <c r="AG34" s="21"/>
    </row>
    <row r="35" spans="1:33" x14ac:dyDescent="0.25">
      <c r="A35" s="16"/>
      <c r="B35" s="36"/>
      <c r="C35" s="37"/>
      <c r="D35" s="16"/>
      <c r="E35" s="18"/>
      <c r="F35" s="18"/>
      <c r="G35" s="18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8"/>
      <c r="U35" s="16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35"/>
      <c r="AG35" s="21"/>
    </row>
    <row r="36" spans="1:33" s="20" customFormat="1" x14ac:dyDescent="0.25">
      <c r="A36" s="16"/>
      <c r="B36" s="2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8"/>
      <c r="U36" s="16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35"/>
      <c r="AG36" s="21"/>
    </row>
    <row r="37" spans="1:33" s="21" customFormat="1" x14ac:dyDescent="0.25">
      <c r="A37" s="16"/>
      <c r="C37" s="16"/>
      <c r="D37" s="16"/>
      <c r="E37" s="16"/>
      <c r="F37" s="16"/>
      <c r="G37" s="49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8"/>
      <c r="U37" s="16"/>
      <c r="V37" s="47"/>
      <c r="AF37" s="35"/>
    </row>
    <row r="38" spans="1:33" s="21" customFormat="1" x14ac:dyDescent="0.25">
      <c r="A38" s="16"/>
      <c r="C38" s="16"/>
      <c r="D38" s="16"/>
      <c r="E38" s="16"/>
      <c r="F38" s="16"/>
      <c r="G38" s="49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8"/>
      <c r="U38" s="16"/>
      <c r="AF38" s="35"/>
    </row>
    <row r="39" spans="1:33" s="21" customFormat="1" x14ac:dyDescent="0.25">
      <c r="A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8"/>
      <c r="U39" s="16"/>
      <c r="AF39" s="35"/>
    </row>
    <row r="40" spans="1:33" s="21" customFormat="1" x14ac:dyDescent="0.25">
      <c r="A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8"/>
      <c r="U40" s="16"/>
      <c r="V40" s="48"/>
      <c r="AF40" s="35"/>
    </row>
    <row r="41" spans="1:33" s="21" customFormat="1" x14ac:dyDescent="0.25">
      <c r="A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49"/>
      <c r="S41" s="16"/>
      <c r="T41" s="18"/>
      <c r="U41" s="16"/>
      <c r="AF41" s="35"/>
    </row>
    <row r="42" spans="1:33" s="21" customFormat="1" x14ac:dyDescent="0.25">
      <c r="A42" s="16"/>
      <c r="C42" s="16"/>
      <c r="D42" s="16"/>
      <c r="E42" s="16"/>
      <c r="F42" s="16"/>
      <c r="G42" s="49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49"/>
      <c r="S42" s="16"/>
      <c r="T42" s="18"/>
      <c r="U42" s="16"/>
      <c r="V42" s="47"/>
      <c r="AF42" s="35"/>
    </row>
    <row r="43" spans="1:33" s="21" customFormat="1" x14ac:dyDescent="0.25">
      <c r="A43" s="16"/>
      <c r="C43" s="16"/>
      <c r="D43" s="16"/>
      <c r="E43" s="16"/>
      <c r="F43" s="16"/>
      <c r="G43" s="49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8"/>
      <c r="U43" s="16"/>
      <c r="V43" s="47"/>
      <c r="AF43" s="35"/>
    </row>
    <row r="44" spans="1:33" s="21" customFormat="1" x14ac:dyDescent="0.25">
      <c r="A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8"/>
      <c r="U44" s="16"/>
      <c r="V44" s="47"/>
      <c r="AF44" s="35"/>
    </row>
    <row r="45" spans="1:33" s="21" customFormat="1" x14ac:dyDescent="0.25">
      <c r="A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8"/>
      <c r="U45" s="16"/>
      <c r="V45" s="47"/>
      <c r="AF45" s="35"/>
    </row>
    <row r="46" spans="1:33" s="21" customFormat="1" x14ac:dyDescent="0.25">
      <c r="A46" s="16"/>
      <c r="C46" s="38"/>
      <c r="D46" s="49"/>
      <c r="E46" s="16"/>
      <c r="F46" s="16"/>
      <c r="G46" s="49"/>
      <c r="H46" s="16"/>
      <c r="I46" s="16"/>
      <c r="J46" s="16"/>
      <c r="K46" s="49"/>
      <c r="L46" s="49"/>
      <c r="M46" s="16"/>
      <c r="N46" s="16"/>
      <c r="O46" s="16"/>
      <c r="P46" s="16"/>
      <c r="Q46" s="16"/>
      <c r="R46" s="16"/>
      <c r="S46" s="16"/>
      <c r="T46" s="18"/>
      <c r="U46" s="16"/>
      <c r="V46" s="47"/>
      <c r="AF46" s="35"/>
    </row>
    <row r="47" spans="1:33" s="21" customFormat="1" x14ac:dyDescent="0.25">
      <c r="A47" s="16"/>
      <c r="C47" s="38"/>
      <c r="D47" s="49"/>
      <c r="E47" s="16"/>
      <c r="F47" s="16"/>
      <c r="G47" s="49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8"/>
      <c r="U47" s="16"/>
      <c r="V47" s="47"/>
      <c r="AF47" s="35"/>
    </row>
    <row r="48" spans="1:33" s="21" customFormat="1" x14ac:dyDescent="0.25">
      <c r="A48" s="16"/>
      <c r="C48" s="38"/>
      <c r="D48" s="49"/>
      <c r="E48" s="49"/>
      <c r="F48" s="49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8"/>
      <c r="U48" s="16"/>
      <c r="V48" s="47"/>
      <c r="AF48" s="35"/>
    </row>
    <row r="49" spans="1:32" s="21" customFormat="1" x14ac:dyDescent="0.25">
      <c r="A49" s="16"/>
      <c r="C49" s="38"/>
      <c r="D49" s="49"/>
      <c r="E49" s="49"/>
      <c r="F49" s="16"/>
      <c r="G49" s="16"/>
      <c r="H49" s="49"/>
      <c r="I49" s="49"/>
      <c r="J49" s="49"/>
      <c r="K49" s="16"/>
      <c r="L49" s="16"/>
      <c r="M49" s="16"/>
      <c r="N49" s="16"/>
      <c r="O49" s="16"/>
      <c r="P49" s="16"/>
      <c r="Q49" s="16"/>
      <c r="R49" s="16"/>
      <c r="S49" s="16"/>
      <c r="T49" s="18"/>
      <c r="U49" s="16"/>
      <c r="V49" s="47"/>
      <c r="AF49" s="35"/>
    </row>
    <row r="50" spans="1:32" s="21" customFormat="1" x14ac:dyDescent="0.25">
      <c r="A50" s="16"/>
      <c r="C50" s="38"/>
      <c r="D50" s="16"/>
      <c r="E50" s="16"/>
      <c r="F50" s="49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8"/>
      <c r="U50" s="16"/>
      <c r="V50" s="48"/>
      <c r="W50" s="48"/>
      <c r="AF50" s="35"/>
    </row>
    <row r="51" spans="1:32" s="21" customFormat="1" x14ac:dyDescent="0.25">
      <c r="A51" s="16"/>
      <c r="C51" s="38"/>
      <c r="D51" s="49"/>
      <c r="E51" s="49"/>
      <c r="F51" s="49"/>
      <c r="G51" s="49"/>
      <c r="H51" s="49"/>
      <c r="I51" s="16"/>
      <c r="J51" s="16"/>
      <c r="K51" s="16"/>
      <c r="L51" s="16"/>
      <c r="M51" s="49"/>
      <c r="N51" s="49"/>
      <c r="O51" s="49"/>
      <c r="P51" s="49"/>
      <c r="Q51" s="49"/>
      <c r="R51" s="16"/>
      <c r="S51" s="16"/>
      <c r="T51" s="18"/>
      <c r="U51" s="16"/>
      <c r="V51" s="47"/>
      <c r="AF51" s="35"/>
    </row>
    <row r="52" spans="1:32" s="21" customFormat="1" x14ac:dyDescent="0.25">
      <c r="A52" s="16"/>
      <c r="C52" s="38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8"/>
      <c r="U52" s="16"/>
      <c r="V52" s="47"/>
      <c r="AF52" s="35"/>
    </row>
    <row r="53" spans="1:32" s="21" customFormat="1" x14ac:dyDescent="0.25">
      <c r="A53" s="16"/>
      <c r="C53" s="38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8"/>
      <c r="U53" s="16"/>
      <c r="V53" s="47"/>
      <c r="AF53" s="35"/>
    </row>
    <row r="54" spans="1:32" s="21" customFormat="1" ht="16.5" thickBot="1" x14ac:dyDescent="0.3">
      <c r="A54" s="16"/>
      <c r="B54" s="39"/>
      <c r="C54" s="40"/>
      <c r="D54" s="49"/>
      <c r="E54" s="49"/>
      <c r="F54" s="16"/>
      <c r="G54" s="16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16"/>
      <c r="T54" s="18"/>
      <c r="U54" s="16"/>
      <c r="V54" s="47"/>
      <c r="AF54" s="35"/>
    </row>
    <row r="55" spans="1:32" s="21" customFormat="1" ht="16.5" thickBot="1" x14ac:dyDescent="0.3">
      <c r="A55" s="16"/>
      <c r="B55" s="39"/>
      <c r="C55" s="40"/>
      <c r="D55" s="49"/>
      <c r="E55" s="49"/>
      <c r="F55" s="16"/>
      <c r="G55" s="49"/>
      <c r="H55" s="50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8"/>
      <c r="U55" s="16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35"/>
    </row>
    <row r="56" spans="1:32" s="21" customFormat="1" x14ac:dyDescent="0.25">
      <c r="A56" s="16"/>
      <c r="B56" s="41"/>
      <c r="C56" s="4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U56" s="16"/>
      <c r="V56" s="51"/>
      <c r="W56" s="51"/>
      <c r="X56" s="51"/>
      <c r="Y56" s="51"/>
      <c r="Z56" s="51"/>
      <c r="AA56" s="51"/>
      <c r="AB56" s="51"/>
      <c r="AC56" s="51"/>
      <c r="AD56" s="51"/>
      <c r="AE56" s="51"/>
    </row>
    <row r="57" spans="1:32" s="21" customFormat="1" x14ac:dyDescent="0.25">
      <c r="A57" s="16"/>
      <c r="B57" s="41"/>
      <c r="C57" s="4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32" s="21" customFormat="1" x14ac:dyDescent="0.25">
      <c r="A58" s="16"/>
      <c r="B58" s="41"/>
      <c r="C58" s="4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32" s="21" customFormat="1" x14ac:dyDescent="0.25">
      <c r="A59" s="16"/>
      <c r="B59" s="41"/>
      <c r="C59" s="4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32" s="21" customFormat="1" x14ac:dyDescent="0.25">
      <c r="A60" s="16"/>
      <c r="B60" s="41"/>
      <c r="C60" s="4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32" s="21" customFormat="1" x14ac:dyDescent="0.25">
      <c r="A61" s="16"/>
      <c r="B61" s="41"/>
      <c r="C61" s="4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32" s="21" customFormat="1" x14ac:dyDescent="0.25">
      <c r="A62" s="16"/>
      <c r="B62" s="41"/>
      <c r="C62" s="4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32" x14ac:dyDescent="0.25">
      <c r="A63" s="52" t="s">
        <v>22</v>
      </c>
      <c r="B63" s="53"/>
    </row>
    <row r="64" spans="1:32" x14ac:dyDescent="0.25">
      <c r="A64" s="13"/>
      <c r="B64" s="53"/>
    </row>
    <row r="65" spans="1:2" x14ac:dyDescent="0.25">
      <c r="A65" s="13"/>
      <c r="B65" s="53"/>
    </row>
    <row r="66" spans="1:2" x14ac:dyDescent="0.25">
      <c r="A66" s="13"/>
      <c r="B66" s="53"/>
    </row>
    <row r="67" spans="1:2" x14ac:dyDescent="0.25">
      <c r="A67" s="13"/>
      <c r="B67" s="53"/>
    </row>
    <row r="68" spans="1:2" x14ac:dyDescent="0.25">
      <c r="A68" s="53"/>
      <c r="B68" s="53"/>
    </row>
    <row r="69" spans="1:2" x14ac:dyDescent="0.25">
      <c r="A69" s="53"/>
      <c r="B69" s="53"/>
    </row>
    <row r="70" spans="1:2" x14ac:dyDescent="0.25">
      <c r="A70" s="53"/>
      <c r="B70" s="53"/>
    </row>
    <row r="71" spans="1:2" x14ac:dyDescent="0.25">
      <c r="A71" s="53"/>
      <c r="B71" s="53"/>
    </row>
    <row r="72" spans="1:2" x14ac:dyDescent="0.25">
      <c r="A72" s="53"/>
      <c r="B72" s="53"/>
    </row>
    <row r="73" spans="1:2" x14ac:dyDescent="0.25">
      <c r="A73" s="53"/>
      <c r="B73" s="53"/>
    </row>
    <row r="74" spans="1:2" x14ac:dyDescent="0.25">
      <c r="A74" s="53"/>
      <c r="B74" s="53"/>
    </row>
    <row r="75" spans="1:2" x14ac:dyDescent="0.25">
      <c r="A75" s="53"/>
      <c r="B75" s="53"/>
    </row>
    <row r="76" spans="1:2" x14ac:dyDescent="0.25">
      <c r="A76" s="53"/>
      <c r="B76" s="53"/>
    </row>
    <row r="77" spans="1:2" x14ac:dyDescent="0.25">
      <c r="A77" s="53"/>
      <c r="B77" s="53"/>
    </row>
    <row r="78" spans="1:2" x14ac:dyDescent="0.25">
      <c r="A78" s="53"/>
      <c r="B78" s="53"/>
    </row>
    <row r="79" spans="1:2" x14ac:dyDescent="0.25">
      <c r="A79" s="53"/>
      <c r="B79" s="53"/>
    </row>
    <row r="80" spans="1:2" x14ac:dyDescent="0.25">
      <c r="A80" s="53"/>
      <c r="B80" s="53"/>
    </row>
    <row r="81" spans="1:2" x14ac:dyDescent="0.25">
      <c r="A81" s="53"/>
      <c r="B81" s="53"/>
    </row>
    <row r="82" spans="1:2" x14ac:dyDescent="0.25">
      <c r="A82" s="53"/>
      <c r="B82" s="53"/>
    </row>
    <row r="83" spans="1:2" x14ac:dyDescent="0.25">
      <c r="A83" s="53"/>
      <c r="B83" s="53"/>
    </row>
    <row r="84" spans="1:2" x14ac:dyDescent="0.25">
      <c r="A84" s="53"/>
      <c r="B84" s="53"/>
    </row>
    <row r="85" spans="1:2" x14ac:dyDescent="0.25">
      <c r="A85" s="53"/>
      <c r="B85" s="53"/>
    </row>
    <row r="86" spans="1:2" x14ac:dyDescent="0.25">
      <c r="A86" s="53"/>
      <c r="B86" s="53"/>
    </row>
    <row r="87" spans="1:2" x14ac:dyDescent="0.25">
      <c r="A87" s="53"/>
      <c r="B87" s="53"/>
    </row>
    <row r="88" spans="1:2" x14ac:dyDescent="0.25">
      <c r="A88" s="53"/>
      <c r="B88" s="53"/>
    </row>
    <row r="89" spans="1:2" x14ac:dyDescent="0.25">
      <c r="A89" s="53"/>
      <c r="B89" s="53"/>
    </row>
    <row r="90" spans="1:2" x14ac:dyDescent="0.25">
      <c r="A90" s="53"/>
      <c r="B90" s="53"/>
    </row>
    <row r="91" spans="1:2" x14ac:dyDescent="0.25">
      <c r="A91" s="53"/>
      <c r="B91" s="53"/>
    </row>
    <row r="92" spans="1:2" x14ac:dyDescent="0.25">
      <c r="A92" s="53"/>
      <c r="B92" s="53"/>
    </row>
    <row r="93" spans="1:2" x14ac:dyDescent="0.25">
      <c r="A93" s="53"/>
      <c r="B93" s="53"/>
    </row>
    <row r="94" spans="1:2" x14ac:dyDescent="0.25">
      <c r="A94" s="53"/>
      <c r="B94" s="53"/>
    </row>
    <row r="95" spans="1:2" x14ac:dyDescent="0.25">
      <c r="A95" s="53"/>
      <c r="B95" s="53"/>
    </row>
    <row r="96" spans="1:2" x14ac:dyDescent="0.25">
      <c r="A96" s="53"/>
      <c r="B96" s="53"/>
    </row>
    <row r="97" spans="1:2" x14ac:dyDescent="0.25">
      <c r="A97" s="53"/>
      <c r="B97" s="53"/>
    </row>
    <row r="98" spans="1:2" x14ac:dyDescent="0.25">
      <c r="A98" s="53"/>
      <c r="B98" s="53"/>
    </row>
    <row r="99" spans="1:2" x14ac:dyDescent="0.25">
      <c r="A99" s="53"/>
      <c r="B99" s="53"/>
    </row>
    <row r="100" spans="1:2" x14ac:dyDescent="0.25">
      <c r="A100" s="53"/>
      <c r="B100" s="53"/>
    </row>
    <row r="101" spans="1:2" x14ac:dyDescent="0.25">
      <c r="A101" s="53"/>
      <c r="B101" s="53"/>
    </row>
    <row r="102" spans="1:2" x14ac:dyDescent="0.25">
      <c r="A102" s="53"/>
      <c r="B102" s="53"/>
    </row>
    <row r="103" spans="1:2" x14ac:dyDescent="0.25">
      <c r="A103" s="53"/>
      <c r="B103" s="53"/>
    </row>
  </sheetData>
  <sheetProtection password="E295" sheet="1" objects="1" scenarios="1"/>
  <mergeCells count="10">
    <mergeCell ref="A4:O4"/>
    <mergeCell ref="AF9:AF10"/>
    <mergeCell ref="A9:A10"/>
    <mergeCell ref="B9:B10"/>
    <mergeCell ref="C9:C10"/>
    <mergeCell ref="D8:R8"/>
    <mergeCell ref="S9:S10"/>
    <mergeCell ref="T9:T10"/>
    <mergeCell ref="U9:U10"/>
    <mergeCell ref="V9:AE10"/>
  </mergeCells>
  <pageMargins left="0" right="0" top="0.74803149606299213" bottom="0.74803149606299213" header="0.31496062992125984" footer="0.31496062992125984"/>
  <pageSetup scale="32" orientation="landscape" r:id="rId1"/>
  <ignoredErrors>
    <ignoredError sqref="C20 C11:C15" twoDigitTextYear="1"/>
    <ignoredError sqref="G9:Q9 G10:P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"/>
  <sheetViews>
    <sheetView tabSelected="1" zoomScale="70" zoomScaleNormal="70" workbookViewId="0">
      <selection activeCell="C36" sqref="C36:E36"/>
    </sheetView>
  </sheetViews>
  <sheetFormatPr defaultRowHeight="15.75" x14ac:dyDescent="0.25"/>
  <cols>
    <col min="1" max="1" width="8.7109375" style="12" customWidth="1"/>
    <col min="2" max="2" width="41.7109375" style="12" customWidth="1"/>
    <col min="3" max="3" width="8.7109375" style="12" customWidth="1"/>
    <col min="4" max="6" width="20.7109375" style="12" customWidth="1"/>
    <col min="7" max="8" width="12.85546875" style="12" customWidth="1"/>
    <col min="9" max="10" width="15.7109375" style="12" customWidth="1"/>
    <col min="11" max="11" width="20.7109375" style="12" customWidth="1"/>
    <col min="12" max="12" width="25.7109375" style="12" customWidth="1"/>
    <col min="13" max="16384" width="9.140625" style="12"/>
  </cols>
  <sheetData>
    <row r="1" spans="1:12" x14ac:dyDescent="0.25">
      <c r="A1" s="12" t="s">
        <v>0</v>
      </c>
    </row>
    <row r="2" spans="1:12" x14ac:dyDescent="0.25">
      <c r="A2" s="12" t="s">
        <v>28</v>
      </c>
    </row>
    <row r="3" spans="1:12" x14ac:dyDescent="0.25">
      <c r="A3" s="12" t="s">
        <v>18</v>
      </c>
    </row>
    <row r="4" spans="1:12" s="58" customFormat="1" ht="30" customHeight="1" x14ac:dyDescent="0.25">
      <c r="C4" s="188" t="s">
        <v>19</v>
      </c>
      <c r="D4" s="188"/>
      <c r="E4" s="188"/>
      <c r="F4" s="188"/>
      <c r="G4" s="188"/>
      <c r="H4" s="188"/>
      <c r="I4" s="188"/>
      <c r="J4" s="188"/>
    </row>
    <row r="5" spans="1:12" x14ac:dyDescent="0.25">
      <c r="A5" s="12" t="s">
        <v>47</v>
      </c>
    </row>
    <row r="6" spans="1:12" x14ac:dyDescent="0.25">
      <c r="A6" s="12" t="s">
        <v>85</v>
      </c>
    </row>
    <row r="8" spans="1:12" ht="9" customHeight="1" thickBot="1" x14ac:dyDescent="0.3"/>
    <row r="9" spans="1:12" s="70" customFormat="1" ht="42" customHeight="1" x14ac:dyDescent="0.2">
      <c r="A9" s="231" t="s">
        <v>1</v>
      </c>
      <c r="B9" s="233" t="s">
        <v>2</v>
      </c>
      <c r="C9" s="235" t="s">
        <v>3</v>
      </c>
      <c r="D9" s="237" t="s">
        <v>48</v>
      </c>
      <c r="E9" s="238"/>
      <c r="F9" s="239" t="s">
        <v>49</v>
      </c>
      <c r="G9" s="246" t="s">
        <v>14</v>
      </c>
      <c r="H9" s="247"/>
      <c r="I9" s="242" t="s">
        <v>26</v>
      </c>
      <c r="J9" s="242" t="s">
        <v>50</v>
      </c>
      <c r="K9" s="242"/>
      <c r="L9" s="244" t="s">
        <v>46</v>
      </c>
    </row>
    <row r="10" spans="1:12" s="70" customFormat="1" ht="15.75" customHeight="1" thickBot="1" x14ac:dyDescent="0.25">
      <c r="A10" s="232"/>
      <c r="B10" s="234"/>
      <c r="C10" s="236"/>
      <c r="D10" s="75" t="s">
        <v>12</v>
      </c>
      <c r="E10" s="119" t="s">
        <v>13</v>
      </c>
      <c r="F10" s="240"/>
      <c r="G10" s="248"/>
      <c r="H10" s="249"/>
      <c r="I10" s="243"/>
      <c r="J10" s="116" t="s">
        <v>15</v>
      </c>
      <c r="K10" s="116" t="s">
        <v>16</v>
      </c>
      <c r="L10" s="245"/>
    </row>
    <row r="11" spans="1:12" x14ac:dyDescent="0.25">
      <c r="A11" s="3">
        <v>1</v>
      </c>
      <c r="B11" s="156" t="s">
        <v>56</v>
      </c>
      <c r="C11" s="138" t="s">
        <v>78</v>
      </c>
      <c r="D11" s="183">
        <f>'ГМ1 - 16-17, ПРИС. ПРЕДАВАЊА'!Z11</f>
        <v>2</v>
      </c>
      <c r="E11" s="120">
        <f>'ГМ1 - 16-17, ПРИС. ВЈЕЖБЕ'!U11</f>
        <v>2</v>
      </c>
      <c r="F11" s="123">
        <f>'ГМ1 - 16-17, ПРИС. ВЈЕЖБЕ'!AF11</f>
        <v>6</v>
      </c>
      <c r="G11" s="126" t="s">
        <v>129</v>
      </c>
      <c r="H11" s="127" t="s">
        <v>143</v>
      </c>
      <c r="I11" s="134" t="s">
        <v>5</v>
      </c>
      <c r="J11" s="135">
        <v>91</v>
      </c>
      <c r="K11" s="117">
        <f>J11*0.25</f>
        <v>22.75</v>
      </c>
      <c r="L11" s="184">
        <f>D11+E11+F11+K11</f>
        <v>32.75</v>
      </c>
    </row>
    <row r="12" spans="1:12" x14ac:dyDescent="0.25">
      <c r="A12" s="4">
        <f>A11+1</f>
        <v>2</v>
      </c>
      <c r="B12" s="157" t="s">
        <v>57</v>
      </c>
      <c r="C12" s="139" t="s">
        <v>79</v>
      </c>
      <c r="D12" s="143">
        <f>'ГМ1 - 16-17, ПРИС. ПРЕДАВАЊА'!Z12</f>
        <v>2</v>
      </c>
      <c r="E12" s="121">
        <f>'ГМ1 - 16-17, ПРИС. ВЈЕЖБЕ'!U12</f>
        <v>1</v>
      </c>
      <c r="F12" s="124">
        <f>'ГМ1 - 16-17, ПРИС. ВЈЕЖБЕ'!AF12</f>
        <v>6</v>
      </c>
      <c r="G12" s="128" t="s">
        <v>131</v>
      </c>
      <c r="H12" s="129" t="s">
        <v>144</v>
      </c>
      <c r="I12" s="15" t="s">
        <v>5</v>
      </c>
      <c r="J12" s="136">
        <v>87</v>
      </c>
      <c r="K12" s="115">
        <f t="shared" ref="K12:K29" si="0">J12*0.25</f>
        <v>21.75</v>
      </c>
      <c r="L12" s="185">
        <f t="shared" ref="L12:L29" si="1">D12+E12+F12+K12</f>
        <v>30.75</v>
      </c>
    </row>
    <row r="13" spans="1:12" x14ac:dyDescent="0.25">
      <c r="A13" s="4">
        <f t="shared" ref="A13:A30" si="2">A12+1</f>
        <v>3</v>
      </c>
      <c r="B13" s="151" t="s">
        <v>58</v>
      </c>
      <c r="C13" s="139" t="s">
        <v>80</v>
      </c>
      <c r="D13" s="143">
        <f>'ГМ1 - 16-17, ПРИС. ПРЕДАВАЊА'!Z13</f>
        <v>2</v>
      </c>
      <c r="E13" s="121">
        <f>'ГМ1 - 16-17, ПРИС. ВЈЕЖБЕ'!U13</f>
        <v>1.5</v>
      </c>
      <c r="F13" s="124">
        <f>'ГМ1 - 16-17, ПРИС. ВЈЕЖБЕ'!AF13</f>
        <v>6</v>
      </c>
      <c r="G13" s="128" t="s">
        <v>130</v>
      </c>
      <c r="H13" s="129" t="s">
        <v>145</v>
      </c>
      <c r="I13" s="15" t="s">
        <v>5</v>
      </c>
      <c r="J13" s="136">
        <v>93</v>
      </c>
      <c r="K13" s="115">
        <f t="shared" si="0"/>
        <v>23.25</v>
      </c>
      <c r="L13" s="185">
        <f t="shared" si="1"/>
        <v>32.75</v>
      </c>
    </row>
    <row r="14" spans="1:12" x14ac:dyDescent="0.25">
      <c r="A14" s="4">
        <f t="shared" si="2"/>
        <v>4</v>
      </c>
      <c r="B14" s="151" t="s">
        <v>59</v>
      </c>
      <c r="C14" s="139" t="s">
        <v>81</v>
      </c>
      <c r="D14" s="143">
        <f>'ГМ1 - 16-17, ПРИС. ПРЕДАВАЊА'!Z14</f>
        <v>1</v>
      </c>
      <c r="E14" s="121">
        <f>'ГМ1 - 16-17, ПРИС. ВЈЕЖБЕ'!U14</f>
        <v>0</v>
      </c>
      <c r="F14" s="124">
        <f>'ГМ1 - 16-17, ПРИС. ВЈЕЖБЕ'!AF14</f>
        <v>6</v>
      </c>
      <c r="G14" s="128" t="s">
        <v>134</v>
      </c>
      <c r="H14" s="129" t="s">
        <v>146</v>
      </c>
      <c r="I14" s="15" t="s">
        <v>5</v>
      </c>
      <c r="J14" s="136">
        <v>82</v>
      </c>
      <c r="K14" s="115">
        <f t="shared" si="0"/>
        <v>20.5</v>
      </c>
      <c r="L14" s="185">
        <f t="shared" si="1"/>
        <v>27.5</v>
      </c>
    </row>
    <row r="15" spans="1:12" x14ac:dyDescent="0.25">
      <c r="A15" s="4">
        <f t="shared" si="2"/>
        <v>5</v>
      </c>
      <c r="B15" s="151" t="s">
        <v>60</v>
      </c>
      <c r="C15" s="139" t="s">
        <v>82</v>
      </c>
      <c r="D15" s="143">
        <f>'ГМ1 - 16-17, ПРИС. ПРЕДАВАЊА'!Z15</f>
        <v>1.5</v>
      </c>
      <c r="E15" s="121">
        <f>'ГМ1 - 16-17, ПРИС. ВЈЕЖБЕ'!U15</f>
        <v>0</v>
      </c>
      <c r="F15" s="124">
        <f>'ГМ1 - 16-17, ПРИС. ВЈЕЖБЕ'!AF15</f>
        <v>1</v>
      </c>
      <c r="G15" s="128" t="s">
        <v>132</v>
      </c>
      <c r="H15" s="129" t="s">
        <v>147</v>
      </c>
      <c r="I15" s="15" t="s">
        <v>5</v>
      </c>
      <c r="J15" s="136">
        <v>84</v>
      </c>
      <c r="K15" s="115">
        <f t="shared" si="0"/>
        <v>21</v>
      </c>
      <c r="L15" s="185">
        <f t="shared" si="1"/>
        <v>23.5</v>
      </c>
    </row>
    <row r="16" spans="1:12" x14ac:dyDescent="0.25">
      <c r="A16" s="4">
        <f t="shared" si="2"/>
        <v>6</v>
      </c>
      <c r="B16" s="151" t="s">
        <v>61</v>
      </c>
      <c r="C16" s="139" t="s">
        <v>71</v>
      </c>
      <c r="D16" s="143">
        <f>'ГМ1 - 16-17, ПРИС. ПРЕДАВАЊА'!Z16</f>
        <v>2</v>
      </c>
      <c r="E16" s="121">
        <f>'ГМ1 - 16-17, ПРИС. ВЈЕЖБЕ'!U16</f>
        <v>0</v>
      </c>
      <c r="F16" s="124">
        <f>'ГМ1 - 16-17, ПРИС. ВЈЕЖБЕ'!AF16</f>
        <v>6</v>
      </c>
      <c r="G16" s="128" t="s">
        <v>133</v>
      </c>
      <c r="H16" s="129" t="s">
        <v>148</v>
      </c>
      <c r="I16" s="15" t="s">
        <v>5</v>
      </c>
      <c r="J16" s="136">
        <v>78</v>
      </c>
      <c r="K16" s="115">
        <f t="shared" si="0"/>
        <v>19.5</v>
      </c>
      <c r="L16" s="185">
        <f t="shared" si="1"/>
        <v>27.5</v>
      </c>
    </row>
    <row r="17" spans="1:12" x14ac:dyDescent="0.25">
      <c r="A17" s="4">
        <f t="shared" si="2"/>
        <v>7</v>
      </c>
      <c r="B17" s="151" t="s">
        <v>62</v>
      </c>
      <c r="C17" s="139" t="s">
        <v>72</v>
      </c>
      <c r="D17" s="143">
        <f>'ГМ1 - 16-17, ПРИС. ПРЕДАВАЊА'!Z17</f>
        <v>1.5</v>
      </c>
      <c r="E17" s="121">
        <f>'ГМ1 - 16-17, ПРИС. ВЈЕЖБЕ'!U17</f>
        <v>0.5</v>
      </c>
      <c r="F17" s="124">
        <f>'ГМ1 - 16-17, ПРИС. ВЈЕЖБЕ'!AF17</f>
        <v>3</v>
      </c>
      <c r="G17" s="128" t="s">
        <v>136</v>
      </c>
      <c r="H17" s="129" t="s">
        <v>149</v>
      </c>
      <c r="I17" s="15" t="s">
        <v>5</v>
      </c>
      <c r="J17" s="136">
        <v>84</v>
      </c>
      <c r="K17" s="115">
        <f t="shared" si="0"/>
        <v>21</v>
      </c>
      <c r="L17" s="185">
        <f t="shared" si="1"/>
        <v>26</v>
      </c>
    </row>
    <row r="18" spans="1:12" x14ac:dyDescent="0.25">
      <c r="A18" s="4">
        <f t="shared" si="2"/>
        <v>8</v>
      </c>
      <c r="B18" s="151" t="s">
        <v>63</v>
      </c>
      <c r="C18" s="139" t="s">
        <v>73</v>
      </c>
      <c r="D18" s="143">
        <f>'ГМ1 - 16-17, ПРИС. ПРЕДАВАЊА'!Z18</f>
        <v>2</v>
      </c>
      <c r="E18" s="121">
        <f>'ГМ1 - 16-17, ПРИС. ВЈЕЖБЕ'!U18</f>
        <v>2</v>
      </c>
      <c r="F18" s="124">
        <f>'ГМ1 - 16-17, ПРИС. ВЈЕЖБЕ'!AF18</f>
        <v>6</v>
      </c>
      <c r="G18" s="130" t="s">
        <v>128</v>
      </c>
      <c r="H18" s="131" t="s">
        <v>159</v>
      </c>
      <c r="I18" s="15" t="s">
        <v>5</v>
      </c>
      <c r="J18" s="136">
        <v>90</v>
      </c>
      <c r="K18" s="115">
        <f t="shared" si="0"/>
        <v>22.5</v>
      </c>
      <c r="L18" s="185">
        <f t="shared" si="1"/>
        <v>32.5</v>
      </c>
    </row>
    <row r="19" spans="1:12" x14ac:dyDescent="0.25">
      <c r="A19" s="4">
        <f t="shared" si="2"/>
        <v>9</v>
      </c>
      <c r="B19" s="151" t="s">
        <v>64</v>
      </c>
      <c r="C19" s="139" t="s">
        <v>74</v>
      </c>
      <c r="D19" s="143" t="str">
        <f>'ГМ1 - 16-17, ПРИС. ПРЕДАВАЊА'!Z19</f>
        <v>нема право</v>
      </c>
      <c r="E19" s="121" t="str">
        <f>'ГМ1 - 16-17, ПРИС. ВЈЕЖБЕ'!U19</f>
        <v>нема право</v>
      </c>
      <c r="F19" s="124">
        <f>'ГМ1 - 16-17, ПРИС. ВЈЕЖБЕ'!AF19</f>
        <v>0</v>
      </c>
      <c r="G19" s="130" t="s">
        <v>160</v>
      </c>
      <c r="H19" s="131" t="s">
        <v>160</v>
      </c>
      <c r="I19" s="15" t="s">
        <v>160</v>
      </c>
      <c r="J19" s="136">
        <v>0</v>
      </c>
      <c r="K19" s="115">
        <f t="shared" si="0"/>
        <v>0</v>
      </c>
      <c r="L19" s="185" t="s">
        <v>176</v>
      </c>
    </row>
    <row r="20" spans="1:12" x14ac:dyDescent="0.25">
      <c r="A20" s="4">
        <f t="shared" si="2"/>
        <v>10</v>
      </c>
      <c r="B20" s="151" t="s">
        <v>65</v>
      </c>
      <c r="C20" s="139" t="s">
        <v>83</v>
      </c>
      <c r="D20" s="143">
        <f>'ГМ1 - 16-17, ПРИС. ПРЕДАВАЊА'!Z20</f>
        <v>1.5</v>
      </c>
      <c r="E20" s="121">
        <f>'ГМ1 - 16-17, ПРИС. ВЈЕЖБЕ'!U20</f>
        <v>0</v>
      </c>
      <c r="F20" s="124">
        <f>'ГМ1 - 16-17, ПРИС. ВЈЕЖБЕ'!AF20</f>
        <v>1</v>
      </c>
      <c r="G20" s="130" t="s">
        <v>135</v>
      </c>
      <c r="H20" s="131" t="s">
        <v>150</v>
      </c>
      <c r="I20" s="15" t="s">
        <v>5</v>
      </c>
      <c r="J20" s="136">
        <v>85</v>
      </c>
      <c r="K20" s="115">
        <f t="shared" si="0"/>
        <v>21.25</v>
      </c>
      <c r="L20" s="185">
        <f t="shared" si="1"/>
        <v>23.75</v>
      </c>
    </row>
    <row r="21" spans="1:12" x14ac:dyDescent="0.25">
      <c r="A21" s="4">
        <f t="shared" si="2"/>
        <v>11</v>
      </c>
      <c r="B21" s="151" t="s">
        <v>66</v>
      </c>
      <c r="C21" s="139" t="s">
        <v>75</v>
      </c>
      <c r="D21" s="143" t="str">
        <f>'ГМ1 - 16-17, ПРИС. ПРЕДАВАЊА'!Z21</f>
        <v>нема право</v>
      </c>
      <c r="E21" s="121" t="str">
        <f>'ГМ1 - 16-17, ПРИС. ВЈЕЖБЕ'!U21</f>
        <v>нема право</v>
      </c>
      <c r="F21" s="124">
        <f>'ГМ1 - 16-17, ПРИС. ВЈЕЖБЕ'!AF21</f>
        <v>0</v>
      </c>
      <c r="G21" s="130" t="s">
        <v>138</v>
      </c>
      <c r="H21" s="131" t="s">
        <v>152</v>
      </c>
      <c r="I21" s="15" t="s">
        <v>160</v>
      </c>
      <c r="J21" s="136">
        <v>0</v>
      </c>
      <c r="K21" s="115">
        <f t="shared" si="0"/>
        <v>0</v>
      </c>
      <c r="L21" s="185" t="s">
        <v>176</v>
      </c>
    </row>
    <row r="22" spans="1:12" x14ac:dyDescent="0.25">
      <c r="A22" s="4">
        <f t="shared" si="2"/>
        <v>12</v>
      </c>
      <c r="B22" s="151" t="s">
        <v>33</v>
      </c>
      <c r="C22" s="139" t="s">
        <v>38</v>
      </c>
      <c r="D22" s="143">
        <f>'ГМ1 - 16-17, ПРИС. ПРЕДАВАЊА'!Z22</f>
        <v>2</v>
      </c>
      <c r="E22" s="121">
        <f>'ГМ1 - 16-17, ПРИС. ВЈЕЖБЕ'!U22</f>
        <v>0.5</v>
      </c>
      <c r="F22" s="124">
        <f>'ГМ1 - 16-17, ПРИС. ВЈЕЖБЕ'!AF22</f>
        <v>1</v>
      </c>
      <c r="G22" s="130" t="s">
        <v>139</v>
      </c>
      <c r="H22" s="131" t="s">
        <v>153</v>
      </c>
      <c r="I22" s="15" t="s">
        <v>5</v>
      </c>
      <c r="J22" s="136">
        <v>93</v>
      </c>
      <c r="K22" s="115">
        <f t="shared" si="0"/>
        <v>23.25</v>
      </c>
      <c r="L22" s="185">
        <f t="shared" si="1"/>
        <v>26.75</v>
      </c>
    </row>
    <row r="23" spans="1:12" x14ac:dyDescent="0.25">
      <c r="A23" s="4">
        <f t="shared" si="2"/>
        <v>13</v>
      </c>
      <c r="B23" s="151" t="s">
        <v>67</v>
      </c>
      <c r="C23" s="139" t="s">
        <v>76</v>
      </c>
      <c r="D23" s="143">
        <f>'ГМ1 - 16-17, ПРИС. ПРЕДАВАЊА'!Z23</f>
        <v>2</v>
      </c>
      <c r="E23" s="121">
        <f>'ГМ1 - 16-17, ПРИС. ВЈЕЖБЕ'!U23</f>
        <v>0.5</v>
      </c>
      <c r="F23" s="124">
        <f>'ГМ1 - 16-17, ПРИС. ВЈЕЖБЕ'!AF23</f>
        <v>1</v>
      </c>
      <c r="G23" s="130" t="s">
        <v>137</v>
      </c>
      <c r="H23" s="131" t="s">
        <v>151</v>
      </c>
      <c r="I23" s="15" t="s">
        <v>5</v>
      </c>
      <c r="J23" s="136">
        <v>87</v>
      </c>
      <c r="K23" s="115">
        <f t="shared" si="0"/>
        <v>21.75</v>
      </c>
      <c r="L23" s="185">
        <f t="shared" si="1"/>
        <v>25.25</v>
      </c>
    </row>
    <row r="24" spans="1:12" x14ac:dyDescent="0.25">
      <c r="A24" s="4">
        <f t="shared" si="2"/>
        <v>14</v>
      </c>
      <c r="B24" s="151" t="s">
        <v>68</v>
      </c>
      <c r="C24" s="139" t="s">
        <v>77</v>
      </c>
      <c r="D24" s="143">
        <f>'ГМ1 - 16-17, ПРИС. ПРЕДАВАЊА'!Z24</f>
        <v>2</v>
      </c>
      <c r="E24" s="121">
        <f>'ГМ1 - 16-17, ПРИС. ВЈЕЖБЕ'!U24</f>
        <v>0.5</v>
      </c>
      <c r="F24" s="124">
        <f>'ГМ1 - 16-17, ПРИС. ВЈЕЖБЕ'!AF24</f>
        <v>1</v>
      </c>
      <c r="G24" s="130" t="s">
        <v>140</v>
      </c>
      <c r="H24" s="131" t="s">
        <v>154</v>
      </c>
      <c r="I24" s="15" t="s">
        <v>5</v>
      </c>
      <c r="J24" s="136">
        <v>80</v>
      </c>
      <c r="K24" s="115">
        <f t="shared" si="0"/>
        <v>20</v>
      </c>
      <c r="L24" s="185">
        <f t="shared" si="1"/>
        <v>23.5</v>
      </c>
    </row>
    <row r="25" spans="1:12" x14ac:dyDescent="0.25">
      <c r="A25" s="4">
        <f>A24+1</f>
        <v>15</v>
      </c>
      <c r="B25" s="151" t="s">
        <v>34</v>
      </c>
      <c r="C25" s="139" t="s">
        <v>39</v>
      </c>
      <c r="D25" s="143" t="str">
        <f>'ГМ1 - 16-17, ПРИС. ПРЕДАВАЊА'!Z25</f>
        <v>нема право</v>
      </c>
      <c r="E25" s="121" t="str">
        <f>'ГМ1 - 16-17, ПРИС. ВЈЕЖБЕ'!U25</f>
        <v>нема право</v>
      </c>
      <c r="F25" s="124">
        <f>'ГМ1 - 16-17, ПРИС. ВЈЕЖБЕ'!AF25</f>
        <v>1</v>
      </c>
      <c r="G25" s="130" t="s">
        <v>160</v>
      </c>
      <c r="H25" s="131" t="s">
        <v>160</v>
      </c>
      <c r="I25" s="15" t="s">
        <v>160</v>
      </c>
      <c r="J25" s="136">
        <v>0</v>
      </c>
      <c r="K25" s="115">
        <f t="shared" si="0"/>
        <v>0</v>
      </c>
      <c r="L25" s="185" t="e">
        <f t="shared" si="1"/>
        <v>#VALUE!</v>
      </c>
    </row>
    <row r="26" spans="1:12" x14ac:dyDescent="0.25">
      <c r="A26" s="4">
        <f t="shared" si="2"/>
        <v>16</v>
      </c>
      <c r="B26" s="151" t="s">
        <v>69</v>
      </c>
      <c r="C26" s="139" t="s">
        <v>40</v>
      </c>
      <c r="D26" s="143">
        <f>'ГМ1 - 16-17, ПРИС. ПРЕДАВАЊА'!Z26</f>
        <v>1.5</v>
      </c>
      <c r="E26" s="121">
        <v>1.5</v>
      </c>
      <c r="F26" s="124">
        <f>'ГМ1 - 16-17, ПРИС. ВЈЕЖБЕ'!AF26</f>
        <v>4</v>
      </c>
      <c r="G26" s="130" t="s">
        <v>96</v>
      </c>
      <c r="H26" s="131" t="s">
        <v>158</v>
      </c>
      <c r="I26" s="15" t="s">
        <v>5</v>
      </c>
      <c r="J26" s="136">
        <f>80</f>
        <v>80</v>
      </c>
      <c r="K26" s="115">
        <f t="shared" si="0"/>
        <v>20</v>
      </c>
      <c r="L26" s="185">
        <f t="shared" si="1"/>
        <v>27</v>
      </c>
    </row>
    <row r="27" spans="1:12" x14ac:dyDescent="0.25">
      <c r="A27" s="4">
        <f t="shared" si="2"/>
        <v>17</v>
      </c>
      <c r="B27" s="151" t="s">
        <v>35</v>
      </c>
      <c r="C27" s="139" t="s">
        <v>41</v>
      </c>
      <c r="D27" s="143">
        <f>'ГМ1 - 16-17, ПРИС. ПРЕДАВАЊА'!Z27</f>
        <v>2</v>
      </c>
      <c r="E27" s="121">
        <f>'ГМ1 - 16-17, ПРИС. ВЈЕЖБЕ'!U27</f>
        <v>1</v>
      </c>
      <c r="F27" s="124">
        <f>'ГМ1 - 16-17, ПРИС. ВЈЕЖБЕ'!AF27</f>
        <v>6</v>
      </c>
      <c r="G27" s="130" t="s">
        <v>141</v>
      </c>
      <c r="H27" s="131" t="s">
        <v>155</v>
      </c>
      <c r="I27" s="15" t="s">
        <v>5</v>
      </c>
      <c r="J27" s="136">
        <v>97</v>
      </c>
      <c r="K27" s="115">
        <f t="shared" si="0"/>
        <v>24.25</v>
      </c>
      <c r="L27" s="185">
        <f t="shared" si="1"/>
        <v>33.25</v>
      </c>
    </row>
    <row r="28" spans="1:12" x14ac:dyDescent="0.25">
      <c r="A28" s="4">
        <f t="shared" si="2"/>
        <v>18</v>
      </c>
      <c r="B28" s="148" t="s">
        <v>166</v>
      </c>
      <c r="C28" s="139" t="s">
        <v>36</v>
      </c>
      <c r="D28" s="143" t="str">
        <f>'ГМ1 - 16-17, ПРИС. ПРЕДАВАЊА'!Z28</f>
        <v>нема право</v>
      </c>
      <c r="E28" s="121" t="str">
        <f>'ГМ1 - 16-17, ПРИС. ВЈЕЖБЕ'!U28</f>
        <v>нема право</v>
      </c>
      <c r="F28" s="124">
        <f>'ГМ1 - 16-17, ПРИС. ВЈЕЖБЕ'!AF28</f>
        <v>4</v>
      </c>
      <c r="G28" s="130" t="s">
        <v>94</v>
      </c>
      <c r="H28" s="131" t="s">
        <v>157</v>
      </c>
      <c r="I28" s="15" t="s">
        <v>5</v>
      </c>
      <c r="J28" s="136">
        <v>88</v>
      </c>
      <c r="K28" s="115">
        <f t="shared" si="0"/>
        <v>22</v>
      </c>
      <c r="L28" s="185" t="e">
        <f t="shared" si="1"/>
        <v>#VALUE!</v>
      </c>
    </row>
    <row r="29" spans="1:12" x14ac:dyDescent="0.25">
      <c r="A29" s="4">
        <f t="shared" si="2"/>
        <v>19</v>
      </c>
      <c r="B29" s="148" t="s">
        <v>167</v>
      </c>
      <c r="C29" s="139" t="s">
        <v>37</v>
      </c>
      <c r="D29" s="143">
        <f>'ГМ1 - 16-17, ПРИС. ПРЕДАВАЊА'!Z29</f>
        <v>0.5</v>
      </c>
      <c r="E29" s="121">
        <f>'ГМ1 - 16-17, ПРИС. ВЈЕЖБЕ'!U29</f>
        <v>0</v>
      </c>
      <c r="F29" s="124">
        <f>'ГМ1 - 16-17, ПРИС. ВЈЕЖБЕ'!AF29</f>
        <v>2</v>
      </c>
      <c r="G29" s="130" t="s">
        <v>142</v>
      </c>
      <c r="H29" s="131" t="s">
        <v>156</v>
      </c>
      <c r="I29" s="15" t="s">
        <v>5</v>
      </c>
      <c r="J29" s="136">
        <v>87</v>
      </c>
      <c r="K29" s="115">
        <f t="shared" si="0"/>
        <v>21.75</v>
      </c>
      <c r="L29" s="185">
        <f t="shared" si="1"/>
        <v>24.25</v>
      </c>
    </row>
    <row r="30" spans="1:12" ht="16.5" thickBot="1" x14ac:dyDescent="0.3">
      <c r="A30" s="4">
        <f t="shared" si="2"/>
        <v>20</v>
      </c>
      <c r="B30" s="149" t="s">
        <v>164</v>
      </c>
      <c r="C30" s="140" t="s">
        <v>84</v>
      </c>
      <c r="D30" s="186" t="str">
        <f>'ГМ1 - 16-17, ПРИС. ПРЕДАВАЊА'!Z30</f>
        <v>нема право</v>
      </c>
      <c r="E30" s="122" t="str">
        <f>'ГМ1 - 16-17, ПРИС. ВЈЕЖБЕ'!U30</f>
        <v>нема право</v>
      </c>
      <c r="F30" s="125">
        <f>'ГМ1 - 16-17, ПРИС. ВЈЕЖБЕ'!AF30</f>
        <v>0</v>
      </c>
      <c r="G30" s="132" t="s">
        <v>160</v>
      </c>
      <c r="H30" s="133" t="s">
        <v>160</v>
      </c>
      <c r="I30" s="79" t="s">
        <v>160</v>
      </c>
      <c r="J30" s="137">
        <v>0</v>
      </c>
      <c r="K30" s="118">
        <f>J30*0.25</f>
        <v>0</v>
      </c>
      <c r="L30" s="187" t="e">
        <f>D30+E30+F30+K30</f>
        <v>#VALUE!</v>
      </c>
    </row>
    <row r="31" spans="1:12" s="62" customFormat="1" x14ac:dyDescent="0.25">
      <c r="A31" s="59"/>
      <c r="B31" s="54"/>
      <c r="C31" s="55"/>
      <c r="D31" s="16"/>
      <c r="E31" s="16"/>
      <c r="F31" s="16"/>
      <c r="G31" s="16"/>
      <c r="H31" s="21"/>
      <c r="I31" s="16"/>
      <c r="J31" s="60"/>
      <c r="K31" s="61"/>
      <c r="L31" s="35"/>
    </row>
    <row r="32" spans="1:12" s="62" customFormat="1" x14ac:dyDescent="0.25">
      <c r="A32" s="16"/>
      <c r="B32" s="56" t="s">
        <v>162</v>
      </c>
      <c r="C32" s="55"/>
      <c r="D32" s="16"/>
      <c r="E32" s="16"/>
      <c r="F32" s="16"/>
      <c r="G32" s="16"/>
      <c r="H32" s="21"/>
      <c r="I32" s="16"/>
      <c r="J32" s="60"/>
      <c r="K32" s="61"/>
      <c r="L32" s="35"/>
    </row>
    <row r="33" spans="1:12" s="62" customFormat="1" x14ac:dyDescent="0.25">
      <c r="A33" s="59"/>
      <c r="B33" s="20"/>
      <c r="C33" s="74"/>
      <c r="D33" s="229" t="s">
        <v>161</v>
      </c>
      <c r="E33" s="230"/>
      <c r="F33" s="16"/>
      <c r="G33" s="16"/>
      <c r="H33" s="21"/>
      <c r="I33" s="16"/>
      <c r="J33" s="60"/>
      <c r="K33" s="61"/>
      <c r="L33" s="35"/>
    </row>
    <row r="34" spans="1:12" s="62" customFormat="1" x14ac:dyDescent="0.25">
      <c r="A34" s="59"/>
      <c r="B34" s="54"/>
      <c r="C34" s="55"/>
      <c r="D34" s="16"/>
      <c r="E34" s="16"/>
      <c r="F34" s="16"/>
      <c r="G34" s="16"/>
      <c r="H34" s="21"/>
      <c r="I34" s="16"/>
      <c r="J34" s="60"/>
      <c r="K34" s="61"/>
      <c r="L34" s="35"/>
    </row>
    <row r="35" spans="1:12" s="21" customFormat="1" x14ac:dyDescent="0.25">
      <c r="A35" s="16"/>
      <c r="B35" s="57"/>
      <c r="C35" s="241"/>
      <c r="D35" s="241"/>
      <c r="E35" s="241"/>
    </row>
    <row r="36" spans="1:12" s="21" customFormat="1" x14ac:dyDescent="0.25">
      <c r="A36" s="16"/>
      <c r="B36" s="57"/>
      <c r="C36" s="241"/>
      <c r="D36" s="241"/>
      <c r="E36" s="241"/>
    </row>
    <row r="37" spans="1:12" s="21" customFormat="1" x14ac:dyDescent="0.25">
      <c r="A37" s="63"/>
      <c r="B37" s="41"/>
      <c r="C37" s="42"/>
    </row>
    <row r="39" spans="1:12" ht="16.5" thickBot="1" x14ac:dyDescent="0.3"/>
    <row r="40" spans="1:12" x14ac:dyDescent="0.25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71"/>
    </row>
    <row r="41" spans="1:12" x14ac:dyDescent="0.25">
      <c r="A41" s="227" t="s">
        <v>17</v>
      </c>
      <c r="B41" s="228"/>
      <c r="C41" s="66"/>
      <c r="D41" s="66"/>
      <c r="E41" s="66"/>
      <c r="F41" s="66"/>
      <c r="G41" s="66"/>
      <c r="H41" s="66"/>
      <c r="I41" s="66"/>
      <c r="J41" s="66"/>
      <c r="K41" s="72"/>
    </row>
    <row r="42" spans="1:12" x14ac:dyDescent="0.25">
      <c r="A42" s="224" t="s">
        <v>174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6"/>
    </row>
    <row r="43" spans="1:12" x14ac:dyDescent="0.25">
      <c r="A43" s="224" t="s">
        <v>175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6"/>
    </row>
    <row r="44" spans="1:12" x14ac:dyDescent="0.25">
      <c r="A44" s="224" t="s">
        <v>51</v>
      </c>
      <c r="B44" s="225"/>
      <c r="C44" s="225"/>
      <c r="D44" s="225"/>
      <c r="E44" s="225"/>
      <c r="F44" s="225"/>
      <c r="G44" s="225"/>
      <c r="H44" s="225"/>
      <c r="I44" s="225"/>
      <c r="J44" s="225"/>
      <c r="K44" s="226"/>
    </row>
    <row r="45" spans="1:12" x14ac:dyDescent="0.25">
      <c r="A45" s="67"/>
      <c r="B45" s="66"/>
      <c r="C45" s="66"/>
      <c r="D45" s="66"/>
      <c r="E45" s="66"/>
      <c r="F45" s="66"/>
      <c r="G45" s="66"/>
      <c r="H45" s="66"/>
      <c r="I45" s="66"/>
      <c r="J45" s="66"/>
      <c r="K45" s="72"/>
    </row>
    <row r="46" spans="1:12" x14ac:dyDescent="0.25">
      <c r="A46" s="227" t="s">
        <v>25</v>
      </c>
      <c r="B46" s="228"/>
      <c r="C46" s="66"/>
      <c r="D46" s="66"/>
      <c r="E46" s="66"/>
      <c r="F46" s="66"/>
      <c r="G46" s="66"/>
      <c r="H46" s="66"/>
      <c r="I46" s="66"/>
      <c r="J46" s="66"/>
      <c r="K46" s="72"/>
    </row>
    <row r="47" spans="1:12" s="158" customFormat="1" x14ac:dyDescent="0.25">
      <c r="A47" s="224" t="s">
        <v>23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6"/>
    </row>
    <row r="48" spans="1:12" s="158" customFormat="1" x14ac:dyDescent="0.25">
      <c r="A48" s="224" t="s">
        <v>24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6"/>
    </row>
    <row r="49" spans="1:11" ht="16.5" thickBot="1" x14ac:dyDescent="0.3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73"/>
    </row>
  </sheetData>
  <sheetProtection password="E295" sheet="1" objects="1" scenarios="1"/>
  <mergeCells count="20">
    <mergeCell ref="I9:I10"/>
    <mergeCell ref="J9:K9"/>
    <mergeCell ref="L9:L10"/>
    <mergeCell ref="G9:H10"/>
    <mergeCell ref="A48:K48"/>
    <mergeCell ref="A46:B46"/>
    <mergeCell ref="A41:B41"/>
    <mergeCell ref="D33:E33"/>
    <mergeCell ref="C4:J4"/>
    <mergeCell ref="A42:K42"/>
    <mergeCell ref="A43:K43"/>
    <mergeCell ref="A44:K44"/>
    <mergeCell ref="A47:K47"/>
    <mergeCell ref="A9:A10"/>
    <mergeCell ref="B9:B10"/>
    <mergeCell ref="C9:C10"/>
    <mergeCell ref="D9:E9"/>
    <mergeCell ref="F9:F10"/>
    <mergeCell ref="C35:E35"/>
    <mergeCell ref="C36:E36"/>
  </mergeCells>
  <hyperlinks>
    <hyperlink ref="D33" r:id="rId1"/>
  </hyperlinks>
  <pageMargins left="0.70866141732283472" right="0.70866141732283472" top="0.15748031496062992" bottom="0.15748031496062992" header="0.31496062992125984" footer="0.31496062992125984"/>
  <pageSetup scale="55" orientation="landscape" r:id="rId2"/>
  <ignoredErrors>
    <ignoredError sqref="C11:C20" twoDigitTextYear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ГМ1 - 16-17, ПРИС. ПРЕДАВАЊА</vt:lpstr>
      <vt:lpstr>ГМ1 - 16-17, ПРИС. ВЈЕЖБЕ</vt:lpstr>
      <vt:lpstr>ГМ1 - 16-17, УКУПНА ЕВИДЕНЦИЈА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2018-01-29T10:18:39Z</dcterms:modified>
</cp:coreProperties>
</file>