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548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<sst xmlns="http://schemas.openxmlformats.org/spreadsheetml/2006/main" count="292" uniqueCount="134">
  <si>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</si>
  <si>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</si>
  <si>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</si>
  <si>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</si>
  <si>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</si>
  <si>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</si>
  <si>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</si>
  <si>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</si>
  <si>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</si>
  <si>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С</t>
  </si>
  <si>
    <r>
      <t xml:space="preserve">Наставник: </t>
    </r>
    <r>
      <rPr>
        <u val="single"/>
        <sz val="10"/>
        <rFont val="Arial"/>
        <family val="2"/>
      </rPr>
      <t>проф. др Миленко Станковић</t>
    </r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</si>
  <si>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</si>
  <si>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</si>
  <si>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</si>
  <si>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</si>
  <si>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</si>
  <si>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Предмет: Архитектонско пројектовање 3</t>
  </si>
  <si>
    <t>Графички рад 55</t>
  </si>
  <si>
    <t>Завршни испит 10</t>
  </si>
  <si>
    <t>Благојевић М. Дејан</t>
  </si>
  <si>
    <t xml:space="preserve">Бужанин Р. Богдан    </t>
  </si>
  <si>
    <t>Лукач Д. Славиша</t>
  </si>
  <si>
    <t>Милановић В. Владана</t>
  </si>
  <si>
    <t>Секуловић Д. Ђорђе</t>
  </si>
  <si>
    <t>Скоко Д. Арсеније</t>
  </si>
  <si>
    <t>Тешановић Ж. Милан</t>
  </si>
  <si>
    <t>34/13</t>
  </si>
  <si>
    <t>48/13</t>
  </si>
  <si>
    <t>40/13</t>
  </si>
  <si>
    <t>О</t>
  </si>
  <si>
    <t>54/13</t>
  </si>
  <si>
    <t>37/13</t>
  </si>
  <si>
    <t>44/13</t>
  </si>
  <si>
    <t>43/12</t>
  </si>
  <si>
    <t>Архитектонско-грађевинско-геодетски  факултет</t>
  </si>
  <si>
    <t>ГРУПА 1 - ДИАНА</t>
  </si>
  <si>
    <t>ГРУПА 2 - ОГЊЕН</t>
  </si>
  <si>
    <t>ГРУПА 3 - ДУШКА</t>
  </si>
  <si>
    <t xml:space="preserve"> Пројектантски посупак 25</t>
  </si>
  <si>
    <t>Борић Р. Милица</t>
  </si>
  <si>
    <t>Васиљевић Б. Живко</t>
  </si>
  <si>
    <t>Вишекруна М. Маја</t>
  </si>
  <si>
    <t>Даниловић Д. Нада</t>
  </si>
  <si>
    <t>Илишковић Г. Стефан</t>
  </si>
  <si>
    <t>Кесар Р. Јована</t>
  </si>
  <si>
    <t>Кнежевић Ивона</t>
  </si>
  <si>
    <t>Лакић Б. Сара</t>
  </si>
  <si>
    <t>Пећанац С. Јована</t>
  </si>
  <si>
    <t>Тица М. Биљана</t>
  </si>
  <si>
    <t>Матијевић Драгана</t>
  </si>
  <si>
    <t>10/14</t>
  </si>
  <si>
    <t>03/14</t>
  </si>
  <si>
    <t>17/14</t>
  </si>
  <si>
    <t>05/14</t>
  </si>
  <si>
    <t>01/14</t>
  </si>
  <si>
    <t>37/14</t>
  </si>
  <si>
    <t>26/13</t>
  </si>
  <si>
    <t>30/13</t>
  </si>
  <si>
    <t>43/14</t>
  </si>
  <si>
    <t>21/14</t>
  </si>
  <si>
    <t>Касиповић Д. Јована</t>
  </si>
  <si>
    <t>Лиздек Д. Наташа</t>
  </si>
  <si>
    <t>Малешевић Г. Горан</t>
  </si>
  <si>
    <t>Малић В. Силвија</t>
  </si>
  <si>
    <t>Марковић Ж.Јелена</t>
  </si>
  <si>
    <t>Марковић С. Данијел</t>
  </si>
  <si>
    <t>Милекић Г. Гордана</t>
  </si>
  <si>
    <t>Миловановић М.Јована</t>
  </si>
  <si>
    <t>Нишић Љ.Весна</t>
  </si>
  <si>
    <t>Папаз М. Дајана</t>
  </si>
  <si>
    <t>28/14</t>
  </si>
  <si>
    <t>14/14</t>
  </si>
  <si>
    <t>26/14</t>
  </si>
  <si>
    <t>29/14</t>
  </si>
  <si>
    <t>25/14</t>
  </si>
  <si>
    <t>27/14</t>
  </si>
  <si>
    <t>09/14</t>
  </si>
  <si>
    <t>19/14</t>
  </si>
  <si>
    <t>12/14</t>
  </si>
  <si>
    <t>11/14</t>
  </si>
  <si>
    <t>Братић В.Теодора</t>
  </si>
  <si>
    <t>Ђурић Д. Тина</t>
  </si>
  <si>
    <t>Јелисијевић З. Ана</t>
  </si>
  <si>
    <t>Петровић З.Биљана</t>
  </si>
  <si>
    <t>Поповић Д. Горан</t>
  </si>
  <si>
    <t>Ристић Д. Стефан</t>
  </si>
  <si>
    <t>Родић Р. Наташа</t>
  </si>
  <si>
    <t>Стојиљковић Бојан</t>
  </si>
  <si>
    <t>Ћетојевић М. Јелена</t>
  </si>
  <si>
    <t>Ћулибрк З. Илија</t>
  </si>
  <si>
    <t>Фалаџић С. Иван</t>
  </si>
  <si>
    <t>Цвијовић С. Николина</t>
  </si>
  <si>
    <t>Чубрило Б. Григорије</t>
  </si>
  <si>
    <t>Шупић М.Николина</t>
  </si>
  <si>
    <t>Датум завршног испита: xx.xx.2016.</t>
  </si>
  <si>
    <t>08/14</t>
  </si>
  <si>
    <t>38/14</t>
  </si>
  <si>
    <t>40/14</t>
  </si>
  <si>
    <t>06/14</t>
  </si>
  <si>
    <t>35/14</t>
  </si>
  <si>
    <t>36/14</t>
  </si>
  <si>
    <t>20/14</t>
  </si>
  <si>
    <t>43/13</t>
  </si>
  <si>
    <t>30/14</t>
  </si>
  <si>
    <t>34/14</t>
  </si>
  <si>
    <t>18/14</t>
  </si>
  <si>
    <t>33/14</t>
  </si>
  <si>
    <t>22/14</t>
  </si>
  <si>
    <t>9/10</t>
  </si>
  <si>
    <t>8+</t>
  </si>
  <si>
    <t>9+</t>
  </si>
  <si>
    <t>9-</t>
  </si>
  <si>
    <t>7+</t>
  </si>
  <si>
    <t>8-</t>
  </si>
  <si>
    <t>7</t>
  </si>
  <si>
    <t>6-</t>
  </si>
  <si>
    <t>6.5</t>
  </si>
  <si>
    <t>8/9</t>
  </si>
  <si>
    <t>6+</t>
  </si>
  <si>
    <t>8/7</t>
  </si>
  <si>
    <t>7/8</t>
  </si>
  <si>
    <t>6/5</t>
  </si>
  <si>
    <t>7/6</t>
  </si>
  <si>
    <t>8</t>
  </si>
  <si>
    <t>7-</t>
  </si>
  <si>
    <t>7.5</t>
  </si>
  <si>
    <t xml:space="preserve">Концепт, основе, пресјеци, радна макета  </t>
  </si>
  <si>
    <t>Прелиминарна предаја</t>
  </si>
  <si>
    <t xml:space="preserve"> Aктивност/АУ анализе и Модел 10</t>
  </si>
  <si>
    <t>04.02.2016.</t>
  </si>
  <si>
    <t>18.02.2015.</t>
  </si>
  <si>
    <t>није приступио испиту</t>
  </si>
  <si>
    <t>није положио испит</t>
  </si>
  <si>
    <t>67/11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</si>
</sst>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00"/>
    <numFmt numFmtId="181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left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49" fontId="7" fillId="0" borderId="0" xfId="57" applyNumberFormat="1" applyFont="1" applyFill="1" applyBorder="1" applyAlignment="1">
      <alignment vertical="center"/>
      <protection/>
    </xf>
    <xf numFmtId="0" fontId="3" fillId="0" borderId="0" xfId="57" applyFont="1" applyFill="1" applyAlignment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2" fillId="0" borderId="0" xfId="57" applyFont="1" applyFill="1" applyBorder="1">
      <alignment/>
      <protection/>
    </xf>
    <xf numFmtId="0" fontId="9" fillId="0" borderId="0" xfId="57" applyFont="1" applyFill="1" applyAlignment="1">
      <alignment/>
      <protection/>
    </xf>
    <xf numFmtId="49" fontId="9" fillId="0" borderId="0" xfId="57" applyNumberFormat="1" applyFont="1" applyFill="1" applyAlignment="1">
      <alignment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1" fillId="0" borderId="10" xfId="57" applyNumberFormat="1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vertical="center" textRotation="90" wrapText="1"/>
      <protection/>
    </xf>
    <xf numFmtId="49" fontId="11" fillId="0" borderId="10" xfId="57" applyNumberFormat="1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49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textRotation="90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49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3" fillId="0" borderId="0" xfId="57" applyFont="1" applyFill="1" applyAlignment="1">
      <alignment horizontal="center"/>
      <protection/>
    </xf>
    <xf numFmtId="0" fontId="10" fillId="0" borderId="12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10" fillId="0" borderId="14" xfId="57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2" fillId="0" borderId="0" xfId="57" applyFont="1" applyFill="1" applyBorder="1" applyAlignment="1">
      <alignment horizontal="right" vertical="center" wrapText="1"/>
      <protection/>
    </xf>
    <xf numFmtId="2" fontId="52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textRotation="90" wrapText="1"/>
      <protection/>
    </xf>
    <xf numFmtId="0" fontId="5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6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/>
    </xf>
    <xf numFmtId="2" fontId="53" fillId="0" borderId="10" xfId="57" applyNumberFormat="1" applyFont="1" applyFill="1" applyBorder="1" applyAlignment="1">
      <alignment horizontal="center" vertical="center" wrapText="1"/>
      <protection/>
    </xf>
    <xf numFmtId="2" fontId="11" fillId="33" borderId="10" xfId="57" applyNumberFormat="1" applyFont="1" applyFill="1" applyBorder="1" applyAlignment="1">
      <alignment horizontal="center" vertical="center" wrapText="1"/>
      <protection/>
    </xf>
    <xf numFmtId="2" fontId="11" fillId="34" borderId="10" xfId="57" applyNumberFormat="1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0" fillId="0" borderId="10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  <xf numFmtId="0" fontId="11" fillId="0" borderId="12" xfId="57" applyFont="1" applyFill="1" applyBorder="1" applyAlignment="1">
      <alignment horizontal="left" vertical="center" wrapText="1"/>
      <protection/>
    </xf>
    <xf numFmtId="0" fontId="11" fillId="0" borderId="13" xfId="57" applyFont="1" applyFill="1" applyBorder="1" applyAlignment="1">
      <alignment horizontal="left" vertical="center" wrapText="1"/>
      <protection/>
    </xf>
    <xf numFmtId="0" fontId="2" fillId="0" borderId="0" xfId="57" applyFont="1" applyFill="1" applyAlignment="1">
      <alignment horizontal="right" vertical="center" wrapText="1"/>
      <protection/>
    </xf>
    <xf numFmtId="0" fontId="54" fillId="0" borderId="0" xfId="57" applyFont="1" applyFill="1" applyBorder="1" applyAlignment="1">
      <alignment horizontal="right" vertical="center" wrapText="1"/>
      <protection/>
    </xf>
    <xf numFmtId="2" fontId="55" fillId="0" borderId="10" xfId="57" applyNumberFormat="1" applyFont="1" applyFill="1" applyBorder="1" applyAlignment="1">
      <alignment horizontal="center" vertical="center" wrapText="1"/>
      <protection/>
    </xf>
    <xf numFmtId="2" fontId="55" fillId="33" borderId="10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91" zoomScaleNormal="91" zoomScalePageLayoutView="0" workbookViewId="0" topLeftCell="A4">
      <selection activeCell="R54" sqref="R54"/>
    </sheetView>
  </sheetViews>
  <sheetFormatPr defaultColWidth="9.140625" defaultRowHeight="5.25" customHeight="1"/>
  <cols>
    <col min="1" max="1" width="3.8515625" style="8" customWidth="1"/>
    <col min="2" max="2" width="4.28125" style="8" customWidth="1"/>
    <col min="3" max="3" width="3.57421875" style="8" customWidth="1"/>
    <col min="4" max="4" width="5.421875" style="8" customWidth="1"/>
    <col min="5" max="5" width="20.7109375" style="8" customWidth="1"/>
    <col min="6" max="6" width="6.8515625" style="8" customWidth="1"/>
    <col min="7" max="8" width="6.57421875" style="8" customWidth="1"/>
    <col min="9" max="9" width="6.8515625" style="9" customWidth="1"/>
    <col min="10" max="10" width="4.28125" style="8" customWidth="1"/>
    <col min="11" max="11" width="5.8515625" style="8" customWidth="1"/>
    <col min="12" max="12" width="9.421875" style="8" customWidth="1"/>
    <col min="13" max="13" width="5.421875" style="8" customWidth="1"/>
    <col min="14" max="14" width="10.00390625" style="8" customWidth="1"/>
    <col min="15" max="15" width="6.28125" style="8" customWidth="1"/>
    <col min="16" max="16" width="20.7109375" style="8" customWidth="1"/>
    <col min="17" max="17" width="6.7109375" style="8" customWidth="1"/>
    <col min="18" max="16384" width="9.140625" style="8" customWidth="1"/>
  </cols>
  <sheetData>
    <row r="1" spans="1:17" ht="15">
      <c r="A1" s="1" t="s">
        <v>0</v>
      </c>
      <c r="B1" s="28"/>
      <c r="C1" s="28"/>
      <c r="D1" s="28"/>
      <c r="E1" s="28"/>
      <c r="F1" s="29"/>
      <c r="G1" s="29"/>
      <c r="H1" s="29"/>
      <c r="I1" s="30"/>
      <c r="J1" s="31"/>
      <c r="K1" s="31"/>
      <c r="L1" s="62" t="s">
        <v>16</v>
      </c>
      <c r="M1" s="62"/>
      <c r="N1" s="62"/>
      <c r="O1" s="62"/>
      <c r="P1" s="62"/>
      <c r="Q1" s="29"/>
    </row>
    <row r="2" spans="1:16" ht="15">
      <c r="A2" s="2" t="s">
        <v>1</v>
      </c>
      <c r="B2" s="28"/>
      <c r="C2" s="58" t="s">
        <v>34</v>
      </c>
      <c r="D2" s="58"/>
      <c r="E2" s="58"/>
      <c r="F2" s="58"/>
      <c r="G2" s="58"/>
      <c r="H2" s="58"/>
      <c r="I2" s="58"/>
      <c r="J2" s="3"/>
      <c r="K2" s="4"/>
      <c r="L2" s="62" t="s">
        <v>10</v>
      </c>
      <c r="M2" s="62"/>
      <c r="N2" s="62"/>
      <c r="O2" s="62"/>
      <c r="P2" s="62"/>
    </row>
    <row r="3" spans="1:16" ht="14.25" customHeight="1">
      <c r="A3" s="59" t="s">
        <v>13</v>
      </c>
      <c r="B3" s="59"/>
      <c r="C3" s="59"/>
      <c r="D3" s="59"/>
      <c r="E3" s="59"/>
      <c r="F3" s="4"/>
      <c r="G3" s="4"/>
      <c r="H3" s="4"/>
      <c r="I3" s="6"/>
      <c r="J3" s="4"/>
      <c r="K3" s="31"/>
      <c r="L3" s="63" t="s">
        <v>94</v>
      </c>
      <c r="M3" s="63"/>
      <c r="N3" s="63"/>
      <c r="O3" s="63"/>
      <c r="P3" s="63"/>
    </row>
    <row r="4" spans="1:16" ht="15" customHeight="1">
      <c r="A4" s="2"/>
      <c r="B4" s="28"/>
      <c r="C4" s="28"/>
      <c r="D4" s="28"/>
      <c r="E4" s="28"/>
      <c r="F4" s="10"/>
      <c r="G4" s="10"/>
      <c r="H4" s="10"/>
      <c r="I4" s="30"/>
      <c r="J4" s="31"/>
      <c r="K4" s="31"/>
      <c r="L4" s="31"/>
      <c r="M4" s="38"/>
      <c r="N4" s="38"/>
      <c r="O4" s="38"/>
      <c r="P4" s="38"/>
    </row>
    <row r="5" spans="1:17" ht="22.5" customHeight="1">
      <c r="A5" s="29"/>
      <c r="B5" s="28"/>
      <c r="C5" s="28"/>
      <c r="D5" s="28"/>
      <c r="E5" s="55" t="s">
        <v>2</v>
      </c>
      <c r="F5" s="55"/>
      <c r="G5" s="55"/>
      <c r="H5" s="55"/>
      <c r="I5" s="55"/>
      <c r="J5" s="55"/>
      <c r="K5" s="55"/>
      <c r="L5" s="55"/>
      <c r="M5" s="7"/>
      <c r="N5" s="7"/>
      <c r="O5" s="29"/>
      <c r="P5" s="29"/>
      <c r="Q5" s="29"/>
    </row>
    <row r="6" spans="1:17" ht="4.5" customHeight="1">
      <c r="A6" s="29"/>
      <c r="B6" s="29"/>
      <c r="C6" s="29"/>
      <c r="D6" s="29"/>
      <c r="E6" s="29"/>
      <c r="F6" s="7"/>
      <c r="G6" s="7"/>
      <c r="H6" s="7"/>
      <c r="I6" s="12"/>
      <c r="J6" s="11"/>
      <c r="K6" s="7"/>
      <c r="L6" s="7"/>
      <c r="M6" s="32"/>
      <c r="N6" s="7"/>
      <c r="O6" s="29"/>
      <c r="P6" s="29"/>
      <c r="Q6" s="29"/>
    </row>
    <row r="7" ht="11.25" customHeight="1"/>
    <row r="8" spans="1:16" ht="90.75" customHeight="1">
      <c r="A8" s="56" t="s">
        <v>3</v>
      </c>
      <c r="B8" s="54" t="s">
        <v>4</v>
      </c>
      <c r="C8" s="56" t="s">
        <v>12</v>
      </c>
      <c r="D8" s="54" t="s">
        <v>14</v>
      </c>
      <c r="E8" s="56" t="s">
        <v>11</v>
      </c>
      <c r="F8" s="26" t="s">
        <v>128</v>
      </c>
      <c r="G8" s="40" t="s">
        <v>126</v>
      </c>
      <c r="H8" s="40" t="s">
        <v>127</v>
      </c>
      <c r="I8" s="23" t="s">
        <v>38</v>
      </c>
      <c r="J8" s="57" t="s">
        <v>17</v>
      </c>
      <c r="K8" s="57"/>
      <c r="L8" s="57"/>
      <c r="M8" s="57" t="s">
        <v>18</v>
      </c>
      <c r="N8" s="57"/>
      <c r="O8" s="54" t="s">
        <v>5</v>
      </c>
      <c r="P8" s="54" t="s">
        <v>6</v>
      </c>
    </row>
    <row r="9" spans="1:16" ht="41.25" customHeight="1">
      <c r="A9" s="56"/>
      <c r="B9" s="54"/>
      <c r="C9" s="56"/>
      <c r="D9" s="54"/>
      <c r="E9" s="56"/>
      <c r="F9" s="21" t="s">
        <v>7</v>
      </c>
      <c r="G9" s="21" t="s">
        <v>7</v>
      </c>
      <c r="H9" s="21" t="s">
        <v>7</v>
      </c>
      <c r="I9" s="21" t="s">
        <v>7</v>
      </c>
      <c r="J9" s="22" t="s">
        <v>15</v>
      </c>
      <c r="K9" s="16" t="s">
        <v>7</v>
      </c>
      <c r="L9" s="16" t="s">
        <v>8</v>
      </c>
      <c r="M9" s="16" t="s">
        <v>7</v>
      </c>
      <c r="N9" s="16" t="s">
        <v>8</v>
      </c>
      <c r="O9" s="54"/>
      <c r="P9" s="54"/>
    </row>
    <row r="10" spans="1:16" ht="15" customHeight="1">
      <c r="A10" s="24"/>
      <c r="B10" s="16"/>
      <c r="C10" s="24"/>
      <c r="D10" s="16"/>
      <c r="E10" s="24"/>
      <c r="F10" s="20">
        <v>10</v>
      </c>
      <c r="G10" s="27">
        <v>10</v>
      </c>
      <c r="H10" s="27">
        <v>15</v>
      </c>
      <c r="I10" s="20">
        <f>SUM(G10:H10)</f>
        <v>25</v>
      </c>
      <c r="J10" s="22"/>
      <c r="K10" s="20">
        <v>55</v>
      </c>
      <c r="L10" s="16"/>
      <c r="M10" s="20">
        <v>10</v>
      </c>
      <c r="N10" s="16"/>
      <c r="O10" s="20">
        <f>SUM(F10,I10,K10,M10)</f>
        <v>100</v>
      </c>
      <c r="P10" s="15" t="str">
        <f>IF(O10&gt;90.9,"10/A (изузетан одличан)",IF(O10&gt;80.9,"9/Б (одличан)",IF(O10&gt;70.9,"8/Ц (врло добар)",IF(O10&gt;60.9,"7/Д (добар)",IF(O10&gt;50.9,"6/Е (довољан)","5/Ф (није положио)")))))</f>
        <v>10/A (изузетан одличан)</v>
      </c>
    </row>
    <row r="11" spans="1:16" ht="1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" customHeight="1">
      <c r="A12" s="60" t="s">
        <v>35</v>
      </c>
      <c r="B12" s="61"/>
      <c r="C12" s="61"/>
      <c r="D12" s="61"/>
      <c r="E12" s="6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1:16" ht="15" customHeight="1">
      <c r="A13" s="16">
        <v>1</v>
      </c>
      <c r="B13" s="17" t="s">
        <v>9</v>
      </c>
      <c r="C13" s="18">
        <v>1</v>
      </c>
      <c r="D13" s="43" t="s">
        <v>50</v>
      </c>
      <c r="E13" s="41" t="s">
        <v>39</v>
      </c>
      <c r="F13" s="27">
        <v>10</v>
      </c>
      <c r="G13" s="27">
        <v>6</v>
      </c>
      <c r="H13" s="27">
        <v>13</v>
      </c>
      <c r="I13" s="20">
        <f>SUM(G13:H13)</f>
        <v>19</v>
      </c>
      <c r="J13" s="21" t="s">
        <v>108</v>
      </c>
      <c r="K13" s="27">
        <v>51</v>
      </c>
      <c r="L13" s="27" t="s">
        <v>129</v>
      </c>
      <c r="M13" s="49">
        <v>7</v>
      </c>
      <c r="N13" s="39" t="s">
        <v>130</v>
      </c>
      <c r="O13" s="20">
        <f aca="true" t="shared" si="0" ref="O13:O27">SUM(F13,I13,K13,M13)</f>
        <v>87</v>
      </c>
      <c r="P13" s="15" t="str">
        <f aca="true" t="shared" si="1" ref="P13:P32">IF(O13&gt;90.9,"10/A (изузетан одличан)",IF(O13&gt;80.9,"9/Б (одличан)",IF(O13&gt;70.9,"8/Ц (врло добар)",IF(O13&gt;60.9,"7/Д (добар)",IF(O13&gt;50.9,"6/Е (довољан)","5/Ф (није положио)")))))</f>
        <v>9/Б (одличан)</v>
      </c>
    </row>
    <row r="14" spans="1:16" ht="15" customHeight="1">
      <c r="A14" s="15">
        <f aca="true" t="shared" si="2" ref="A14:A55">A13+1</f>
        <v>2</v>
      </c>
      <c r="B14" s="17" t="s">
        <v>9</v>
      </c>
      <c r="C14" s="18">
        <v>1</v>
      </c>
      <c r="D14" s="37" t="s">
        <v>51</v>
      </c>
      <c r="E14" s="42" t="s">
        <v>40</v>
      </c>
      <c r="F14" s="27">
        <v>8</v>
      </c>
      <c r="G14" s="27">
        <v>7.5</v>
      </c>
      <c r="H14" s="27">
        <v>12.5</v>
      </c>
      <c r="I14" s="20">
        <f>SUM(G14:H14)</f>
        <v>20</v>
      </c>
      <c r="J14" s="19" t="s">
        <v>109</v>
      </c>
      <c r="K14" s="27">
        <v>44</v>
      </c>
      <c r="L14" s="27" t="s">
        <v>129</v>
      </c>
      <c r="M14" s="20">
        <v>8</v>
      </c>
      <c r="N14" s="39" t="s">
        <v>130</v>
      </c>
      <c r="O14" s="20">
        <f t="shared" si="0"/>
        <v>80</v>
      </c>
      <c r="P14" s="15" t="str">
        <f t="shared" si="1"/>
        <v>8/Ц (врло добар)</v>
      </c>
    </row>
    <row r="15" spans="1:16" ht="15" customHeight="1">
      <c r="A15" s="15">
        <f t="shared" si="2"/>
        <v>3</v>
      </c>
      <c r="B15" s="17" t="s">
        <v>9</v>
      </c>
      <c r="C15" s="18">
        <v>1</v>
      </c>
      <c r="D15" s="14" t="s">
        <v>52</v>
      </c>
      <c r="E15" s="42" t="s">
        <v>41</v>
      </c>
      <c r="F15" s="27">
        <v>7</v>
      </c>
      <c r="G15" s="27">
        <v>7</v>
      </c>
      <c r="H15" s="27">
        <v>12.5</v>
      </c>
      <c r="I15" s="20">
        <f>SUM(G15:H15)</f>
        <v>19.5</v>
      </c>
      <c r="J15" s="19" t="s">
        <v>110</v>
      </c>
      <c r="K15" s="27">
        <v>50</v>
      </c>
      <c r="L15" s="27" t="s">
        <v>129</v>
      </c>
      <c r="M15" s="20">
        <v>8.5</v>
      </c>
      <c r="N15" s="39" t="s">
        <v>130</v>
      </c>
      <c r="O15" s="20">
        <f t="shared" si="0"/>
        <v>85</v>
      </c>
      <c r="P15" s="15" t="str">
        <f t="shared" si="1"/>
        <v>9/Б (одличан)</v>
      </c>
    </row>
    <row r="16" spans="1:17" ht="15" customHeight="1">
      <c r="A16" s="15">
        <f t="shared" si="2"/>
        <v>4</v>
      </c>
      <c r="B16" s="17" t="s">
        <v>9</v>
      </c>
      <c r="C16" s="18">
        <v>1</v>
      </c>
      <c r="D16" s="13" t="s">
        <v>53</v>
      </c>
      <c r="E16" s="42" t="s">
        <v>42</v>
      </c>
      <c r="F16" s="27">
        <v>7</v>
      </c>
      <c r="G16" s="27">
        <v>4</v>
      </c>
      <c r="H16" s="27">
        <v>9</v>
      </c>
      <c r="I16" s="20">
        <f aca="true" t="shared" si="3" ref="I16:I27">SUM(G16:H16)</f>
        <v>13</v>
      </c>
      <c r="J16" s="19" t="s">
        <v>109</v>
      </c>
      <c r="K16" s="27">
        <v>44</v>
      </c>
      <c r="L16" s="27" t="s">
        <v>129</v>
      </c>
      <c r="M16" s="51"/>
      <c r="N16" s="39" t="s">
        <v>130</v>
      </c>
      <c r="O16" s="20">
        <f t="shared" si="0"/>
        <v>64</v>
      </c>
      <c r="P16" s="15" t="s">
        <v>131</v>
      </c>
      <c r="Q16" s="8" t="s">
        <v>131</v>
      </c>
    </row>
    <row r="17" spans="1:16" ht="15" customHeight="1">
      <c r="A17" s="15">
        <f>A17+1</f>
        <v>0</v>
      </c>
      <c r="B17" s="17" t="s">
        <v>9</v>
      </c>
      <c r="C17" s="18">
        <v>1</v>
      </c>
      <c r="D17" s="37" t="s">
        <v>54</v>
      </c>
      <c r="E17" s="42" t="s">
        <v>43</v>
      </c>
      <c r="F17" s="27">
        <v>9</v>
      </c>
      <c r="G17" s="27">
        <v>7</v>
      </c>
      <c r="H17" s="27">
        <v>9</v>
      </c>
      <c r="I17" s="20">
        <f t="shared" si="3"/>
        <v>16</v>
      </c>
      <c r="J17" s="19" t="s">
        <v>111</v>
      </c>
      <c r="K17" s="27">
        <v>48</v>
      </c>
      <c r="L17" s="27" t="s">
        <v>129</v>
      </c>
      <c r="M17" s="51"/>
      <c r="N17" s="39" t="s">
        <v>130</v>
      </c>
      <c r="O17" s="20">
        <f t="shared" si="0"/>
        <v>73</v>
      </c>
      <c r="P17" s="15" t="s">
        <v>131</v>
      </c>
    </row>
    <row r="18" spans="1:16" ht="15" customHeight="1">
      <c r="A18" s="15" t="e">
        <f>#REF!+1</f>
        <v>#REF!</v>
      </c>
      <c r="B18" s="17" t="s">
        <v>9</v>
      </c>
      <c r="C18" s="18">
        <v>1</v>
      </c>
      <c r="D18" s="37" t="s">
        <v>55</v>
      </c>
      <c r="E18" s="42" t="s">
        <v>44</v>
      </c>
      <c r="F18" s="27">
        <v>7</v>
      </c>
      <c r="G18" s="27">
        <v>3</v>
      </c>
      <c r="H18" s="27">
        <v>9</v>
      </c>
      <c r="I18" s="20">
        <f t="shared" si="3"/>
        <v>12</v>
      </c>
      <c r="J18" s="19" t="s">
        <v>112</v>
      </c>
      <c r="K18" s="27">
        <v>38</v>
      </c>
      <c r="L18" s="27" t="s">
        <v>129</v>
      </c>
      <c r="M18" s="20">
        <v>8</v>
      </c>
      <c r="N18" s="39" t="s">
        <v>130</v>
      </c>
      <c r="O18" s="20">
        <f t="shared" si="0"/>
        <v>65</v>
      </c>
      <c r="P18" s="15" t="str">
        <f t="shared" si="1"/>
        <v>7/Д (добар)</v>
      </c>
    </row>
    <row r="19" spans="1:16" ht="15" customHeight="1">
      <c r="A19" s="15" t="e">
        <f t="shared" si="2"/>
        <v>#REF!</v>
      </c>
      <c r="B19" s="17" t="s">
        <v>9</v>
      </c>
      <c r="C19" s="18">
        <v>1</v>
      </c>
      <c r="D19" s="37" t="s">
        <v>56</v>
      </c>
      <c r="E19" s="42" t="s">
        <v>45</v>
      </c>
      <c r="F19" s="27">
        <v>10</v>
      </c>
      <c r="G19" s="27">
        <v>7</v>
      </c>
      <c r="H19" s="27">
        <v>11</v>
      </c>
      <c r="I19" s="20">
        <f t="shared" si="3"/>
        <v>18</v>
      </c>
      <c r="J19" s="19" t="s">
        <v>113</v>
      </c>
      <c r="K19" s="27">
        <v>42</v>
      </c>
      <c r="L19" s="27" t="s">
        <v>129</v>
      </c>
      <c r="M19" s="20">
        <v>8</v>
      </c>
      <c r="N19" s="39" t="s">
        <v>130</v>
      </c>
      <c r="O19" s="20">
        <f t="shared" si="0"/>
        <v>78</v>
      </c>
      <c r="P19" s="15" t="str">
        <f t="shared" si="1"/>
        <v>8/Ц (врло добар)</v>
      </c>
    </row>
    <row r="20" spans="1:16" ht="15" customHeight="1">
      <c r="A20" s="15" t="e">
        <f t="shared" si="2"/>
        <v>#REF!</v>
      </c>
      <c r="B20" s="17" t="s">
        <v>9</v>
      </c>
      <c r="C20" s="18">
        <v>1</v>
      </c>
      <c r="D20" s="37" t="s">
        <v>57</v>
      </c>
      <c r="E20" s="42" t="s">
        <v>46</v>
      </c>
      <c r="F20" s="27">
        <v>8</v>
      </c>
      <c r="G20" s="27">
        <v>8</v>
      </c>
      <c r="H20" s="27">
        <v>11</v>
      </c>
      <c r="I20" s="20">
        <f t="shared" si="3"/>
        <v>19</v>
      </c>
      <c r="J20" s="19" t="s">
        <v>111</v>
      </c>
      <c r="K20" s="27">
        <v>48</v>
      </c>
      <c r="L20" s="27" t="s">
        <v>129</v>
      </c>
      <c r="M20" s="20">
        <v>8</v>
      </c>
      <c r="N20" s="39" t="s">
        <v>130</v>
      </c>
      <c r="O20" s="20">
        <f t="shared" si="0"/>
        <v>83</v>
      </c>
      <c r="P20" s="15" t="str">
        <f t="shared" si="1"/>
        <v>9/Б (одличан)</v>
      </c>
    </row>
    <row r="21" spans="1:16" ht="15" customHeight="1">
      <c r="A21" s="15" t="e">
        <f t="shared" si="2"/>
        <v>#REF!</v>
      </c>
      <c r="B21" s="25" t="s">
        <v>9</v>
      </c>
      <c r="C21" s="18">
        <v>1</v>
      </c>
      <c r="D21" s="13" t="s">
        <v>58</v>
      </c>
      <c r="E21" s="42" t="s">
        <v>47</v>
      </c>
      <c r="F21" s="27">
        <v>9</v>
      </c>
      <c r="G21" s="27">
        <v>5.5</v>
      </c>
      <c r="H21" s="27">
        <v>13</v>
      </c>
      <c r="I21" s="20">
        <f t="shared" si="3"/>
        <v>18.5</v>
      </c>
      <c r="J21" s="19" t="s">
        <v>114</v>
      </c>
      <c r="K21" s="27">
        <v>37</v>
      </c>
      <c r="L21" s="27" t="s">
        <v>129</v>
      </c>
      <c r="M21" s="20">
        <v>9.5</v>
      </c>
      <c r="N21" s="39" t="s">
        <v>130</v>
      </c>
      <c r="O21" s="20">
        <f t="shared" si="0"/>
        <v>74</v>
      </c>
      <c r="P21" s="15" t="str">
        <f t="shared" si="1"/>
        <v>8/Ц (врло добар)</v>
      </c>
    </row>
    <row r="22" spans="1:16" ht="15" customHeight="1">
      <c r="A22" s="15" t="e">
        <f t="shared" si="2"/>
        <v>#REF!</v>
      </c>
      <c r="B22" s="17" t="s">
        <v>9</v>
      </c>
      <c r="C22" s="18">
        <v>1</v>
      </c>
      <c r="D22" s="13" t="s">
        <v>59</v>
      </c>
      <c r="E22" s="42" t="s">
        <v>48</v>
      </c>
      <c r="F22" s="27">
        <v>8.5</v>
      </c>
      <c r="G22" s="27">
        <v>6.5</v>
      </c>
      <c r="H22" s="27">
        <v>12</v>
      </c>
      <c r="I22" s="20">
        <f t="shared" si="3"/>
        <v>18.5</v>
      </c>
      <c r="J22" s="19" t="s">
        <v>111</v>
      </c>
      <c r="K22" s="27">
        <v>48</v>
      </c>
      <c r="L22" s="27" t="s">
        <v>129</v>
      </c>
      <c r="M22" s="20">
        <v>8</v>
      </c>
      <c r="N22" s="39" t="s">
        <v>130</v>
      </c>
      <c r="O22" s="20">
        <f t="shared" si="0"/>
        <v>83</v>
      </c>
      <c r="P22" s="15" t="str">
        <f t="shared" si="1"/>
        <v>9/Б (одличан)</v>
      </c>
    </row>
    <row r="23" spans="1:17" ht="15" customHeight="1">
      <c r="A23" s="15"/>
      <c r="B23" s="17" t="s">
        <v>29</v>
      </c>
      <c r="C23" s="18">
        <v>1</v>
      </c>
      <c r="D23" s="13" t="s">
        <v>31</v>
      </c>
      <c r="E23" s="36" t="s">
        <v>23</v>
      </c>
      <c r="F23" s="27">
        <v>6</v>
      </c>
      <c r="G23" s="27">
        <v>3.5</v>
      </c>
      <c r="H23" s="27">
        <v>7.5</v>
      </c>
      <c r="I23" s="20">
        <f t="shared" si="3"/>
        <v>11</v>
      </c>
      <c r="J23" s="19" t="s">
        <v>115</v>
      </c>
      <c r="K23" s="27">
        <v>28</v>
      </c>
      <c r="L23" s="27" t="s">
        <v>129</v>
      </c>
      <c r="M23" s="50">
        <v>5</v>
      </c>
      <c r="N23" s="39" t="s">
        <v>130</v>
      </c>
      <c r="O23" s="20">
        <f t="shared" si="0"/>
        <v>50</v>
      </c>
      <c r="P23" s="15" t="s">
        <v>132</v>
      </c>
      <c r="Q23" s="5"/>
    </row>
    <row r="24" spans="1:16" ht="15" customHeight="1">
      <c r="A24" s="15">
        <f t="shared" si="2"/>
        <v>1</v>
      </c>
      <c r="B24" s="17" t="s">
        <v>29</v>
      </c>
      <c r="C24" s="18">
        <v>1</v>
      </c>
      <c r="D24" s="13" t="s">
        <v>32</v>
      </c>
      <c r="E24" s="36" t="s">
        <v>24</v>
      </c>
      <c r="F24" s="27">
        <v>3</v>
      </c>
      <c r="G24" s="27">
        <v>2</v>
      </c>
      <c r="H24" s="27">
        <v>7.5</v>
      </c>
      <c r="I24" s="20">
        <f t="shared" si="3"/>
        <v>9.5</v>
      </c>
      <c r="J24" s="19" t="s">
        <v>116</v>
      </c>
      <c r="K24" s="27">
        <v>33</v>
      </c>
      <c r="L24" s="27" t="s">
        <v>129</v>
      </c>
      <c r="M24" s="20">
        <v>6.5</v>
      </c>
      <c r="N24" s="39" t="s">
        <v>130</v>
      </c>
      <c r="O24" s="20">
        <f t="shared" si="0"/>
        <v>52</v>
      </c>
      <c r="P24" s="15" t="str">
        <f t="shared" si="1"/>
        <v>6/Е (довољан)</v>
      </c>
    </row>
    <row r="25" spans="1:16" ht="15" customHeight="1">
      <c r="A25" s="15">
        <f t="shared" si="2"/>
        <v>2</v>
      </c>
      <c r="B25" s="17" t="s">
        <v>29</v>
      </c>
      <c r="C25" s="18">
        <v>1</v>
      </c>
      <c r="D25" s="37" t="s">
        <v>33</v>
      </c>
      <c r="E25" s="36" t="s">
        <v>25</v>
      </c>
      <c r="F25" s="27">
        <v>3</v>
      </c>
      <c r="G25" s="27">
        <v>4</v>
      </c>
      <c r="H25" s="27">
        <v>8.5</v>
      </c>
      <c r="I25" s="20">
        <f t="shared" si="3"/>
        <v>12.5</v>
      </c>
      <c r="J25" s="19" t="s">
        <v>114</v>
      </c>
      <c r="K25" s="27">
        <v>37</v>
      </c>
      <c r="L25" s="27" t="s">
        <v>129</v>
      </c>
      <c r="M25" s="20">
        <v>8.5</v>
      </c>
      <c r="N25" s="39" t="s">
        <v>130</v>
      </c>
      <c r="O25" s="20">
        <f t="shared" si="0"/>
        <v>61</v>
      </c>
      <c r="P25" s="15" t="str">
        <f t="shared" si="1"/>
        <v>7/Д (добар)</v>
      </c>
    </row>
    <row r="26" spans="1:16" ht="15" customHeight="1">
      <c r="A26" s="15" t="e">
        <f>#REF!+1</f>
        <v>#REF!</v>
      </c>
      <c r="B26" s="17" t="s">
        <v>29</v>
      </c>
      <c r="C26" s="18">
        <v>1</v>
      </c>
      <c r="D26" s="37" t="s">
        <v>133</v>
      </c>
      <c r="E26" s="46" t="s">
        <v>49</v>
      </c>
      <c r="F26" s="27">
        <v>4</v>
      </c>
      <c r="G26" s="27">
        <v>8</v>
      </c>
      <c r="H26" s="27">
        <v>10.5</v>
      </c>
      <c r="I26" s="20">
        <f t="shared" si="3"/>
        <v>18.5</v>
      </c>
      <c r="J26" s="19" t="s">
        <v>113</v>
      </c>
      <c r="K26" s="27">
        <v>42</v>
      </c>
      <c r="L26" s="27" t="s">
        <v>129</v>
      </c>
      <c r="M26" s="20">
        <v>6.5</v>
      </c>
      <c r="N26" s="39" t="s">
        <v>130</v>
      </c>
      <c r="O26" s="20">
        <f t="shared" si="0"/>
        <v>71</v>
      </c>
      <c r="P26" s="15" t="str">
        <f t="shared" si="1"/>
        <v>8/Ц (врло добар)</v>
      </c>
    </row>
    <row r="27" spans="1:16" ht="15" customHeight="1">
      <c r="A27" s="15" t="e">
        <f t="shared" si="2"/>
        <v>#REF!</v>
      </c>
      <c r="B27" s="17" t="s">
        <v>29</v>
      </c>
      <c r="C27" s="18">
        <v>1</v>
      </c>
      <c r="D27" s="37" t="s">
        <v>30</v>
      </c>
      <c r="E27" s="36" t="s">
        <v>22</v>
      </c>
      <c r="F27" s="27">
        <v>6</v>
      </c>
      <c r="G27" s="27">
        <v>8</v>
      </c>
      <c r="H27" s="27">
        <v>10.5</v>
      </c>
      <c r="I27" s="20">
        <f t="shared" si="3"/>
        <v>18.5</v>
      </c>
      <c r="J27" s="19" t="s">
        <v>117</v>
      </c>
      <c r="K27" s="27">
        <v>45</v>
      </c>
      <c r="L27" s="27" t="s">
        <v>129</v>
      </c>
      <c r="M27" s="20">
        <v>8.5</v>
      </c>
      <c r="N27" s="39" t="s">
        <v>130</v>
      </c>
      <c r="O27" s="20">
        <f t="shared" si="0"/>
        <v>78</v>
      </c>
      <c r="P27" s="15" t="str">
        <f t="shared" si="1"/>
        <v>8/Ц (врло добар)</v>
      </c>
    </row>
    <row r="28" spans="1:16" ht="15" customHeight="1">
      <c r="A28" s="52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5" customHeight="1">
      <c r="A29" s="15" t="e">
        <f>A27+1</f>
        <v>#REF!</v>
      </c>
      <c r="B29" s="17" t="s">
        <v>9</v>
      </c>
      <c r="C29" s="18">
        <v>1</v>
      </c>
      <c r="D29" s="13" t="s">
        <v>70</v>
      </c>
      <c r="E29" s="42" t="s">
        <v>60</v>
      </c>
      <c r="F29" s="27">
        <v>8</v>
      </c>
      <c r="G29" s="27">
        <v>7</v>
      </c>
      <c r="H29" s="27">
        <v>6</v>
      </c>
      <c r="I29" s="20">
        <f>SUM(G29:H29)</f>
        <v>13</v>
      </c>
      <c r="J29" s="19" t="s">
        <v>118</v>
      </c>
      <c r="K29" s="27">
        <v>31</v>
      </c>
      <c r="L29" s="27" t="s">
        <v>129</v>
      </c>
      <c r="M29" s="20">
        <v>6</v>
      </c>
      <c r="N29" s="39" t="s">
        <v>130</v>
      </c>
      <c r="O29" s="20">
        <f aca="true" t="shared" si="4" ref="O29:O40">SUM(F29,I29,K29,M29)</f>
        <v>58</v>
      </c>
      <c r="P29" s="15" t="str">
        <f t="shared" si="1"/>
        <v>6/Е (довољан)</v>
      </c>
    </row>
    <row r="30" spans="1:16" ht="15" customHeight="1">
      <c r="A30" s="15" t="e">
        <f t="shared" si="2"/>
        <v>#REF!</v>
      </c>
      <c r="B30" s="17" t="s">
        <v>9</v>
      </c>
      <c r="C30" s="18">
        <v>1</v>
      </c>
      <c r="D30" s="13" t="s">
        <v>71</v>
      </c>
      <c r="E30" s="42" t="s">
        <v>61</v>
      </c>
      <c r="F30" s="27">
        <v>8.5</v>
      </c>
      <c r="G30" s="27">
        <v>5</v>
      </c>
      <c r="H30" s="27">
        <v>8</v>
      </c>
      <c r="I30" s="20">
        <f>SUM(G30:H30)</f>
        <v>13</v>
      </c>
      <c r="J30" s="19" t="s">
        <v>119</v>
      </c>
      <c r="K30" s="27">
        <v>41</v>
      </c>
      <c r="L30" s="27" t="s">
        <v>129</v>
      </c>
      <c r="M30" s="20">
        <v>8.5</v>
      </c>
      <c r="N30" s="39" t="s">
        <v>130</v>
      </c>
      <c r="O30" s="20">
        <f t="shared" si="4"/>
        <v>71</v>
      </c>
      <c r="P30" s="15" t="str">
        <f t="shared" si="1"/>
        <v>8/Ц (врло добар)</v>
      </c>
    </row>
    <row r="31" spans="1:16" ht="15" customHeight="1">
      <c r="A31" s="15" t="e">
        <f>#REF!+1</f>
        <v>#REF!</v>
      </c>
      <c r="B31" s="17" t="s">
        <v>9</v>
      </c>
      <c r="C31" s="18">
        <v>1</v>
      </c>
      <c r="D31" s="13" t="s">
        <v>72</v>
      </c>
      <c r="E31" s="42" t="s">
        <v>62</v>
      </c>
      <c r="F31" s="27">
        <v>5</v>
      </c>
      <c r="G31" s="27">
        <v>6</v>
      </c>
      <c r="H31" s="27">
        <v>6.5</v>
      </c>
      <c r="I31" s="20">
        <f>SUM(G31:H31)</f>
        <v>12.5</v>
      </c>
      <c r="J31" s="19" t="s">
        <v>115</v>
      </c>
      <c r="K31" s="27">
        <v>28</v>
      </c>
      <c r="L31" s="27" t="s">
        <v>129</v>
      </c>
      <c r="M31" s="50">
        <v>5</v>
      </c>
      <c r="N31" s="39" t="s">
        <v>130</v>
      </c>
      <c r="O31" s="20">
        <f t="shared" si="4"/>
        <v>50.5</v>
      </c>
      <c r="P31" s="15" t="s">
        <v>132</v>
      </c>
    </row>
    <row r="32" spans="1:16" ht="15" customHeight="1">
      <c r="A32" s="15" t="e">
        <f>#REF!+1</f>
        <v>#REF!</v>
      </c>
      <c r="B32" s="17" t="s">
        <v>9</v>
      </c>
      <c r="C32" s="18">
        <v>1</v>
      </c>
      <c r="D32" s="13" t="s">
        <v>73</v>
      </c>
      <c r="E32" s="42" t="s">
        <v>63</v>
      </c>
      <c r="F32" s="27">
        <v>5</v>
      </c>
      <c r="G32" s="27">
        <v>5</v>
      </c>
      <c r="H32" s="27">
        <v>6</v>
      </c>
      <c r="I32" s="20">
        <f>SUM(G32:H32)</f>
        <v>11</v>
      </c>
      <c r="J32" s="19" t="s">
        <v>113</v>
      </c>
      <c r="K32" s="27">
        <v>42</v>
      </c>
      <c r="L32" s="27" t="s">
        <v>129</v>
      </c>
      <c r="M32" s="20">
        <v>9</v>
      </c>
      <c r="N32" s="39" t="s">
        <v>130</v>
      </c>
      <c r="O32" s="20">
        <f t="shared" si="4"/>
        <v>67</v>
      </c>
      <c r="P32" s="15" t="str">
        <f t="shared" si="1"/>
        <v>7/Д (добар)</v>
      </c>
    </row>
    <row r="33" spans="1:16" ht="15" customHeight="1">
      <c r="A33" s="15" t="e">
        <f>#REF!+1</f>
        <v>#REF!</v>
      </c>
      <c r="B33" s="17" t="s">
        <v>9</v>
      </c>
      <c r="C33" s="18">
        <v>1</v>
      </c>
      <c r="D33" s="13" t="s">
        <v>74</v>
      </c>
      <c r="E33" s="42" t="s">
        <v>64</v>
      </c>
      <c r="F33" s="27">
        <v>5.5</v>
      </c>
      <c r="G33" s="27">
        <v>7</v>
      </c>
      <c r="H33" s="27">
        <v>7.5</v>
      </c>
      <c r="I33" s="20">
        <f aca="true" t="shared" si="5" ref="I33:I40">SUM(G33:H33)</f>
        <v>14.5</v>
      </c>
      <c r="J33" s="19" t="s">
        <v>120</v>
      </c>
      <c r="K33" s="27">
        <v>39</v>
      </c>
      <c r="L33" s="27" t="s">
        <v>129</v>
      </c>
      <c r="M33" s="20">
        <v>6</v>
      </c>
      <c r="N33" s="39" t="s">
        <v>130</v>
      </c>
      <c r="O33" s="20">
        <f t="shared" si="4"/>
        <v>65</v>
      </c>
      <c r="P33" s="15" t="str">
        <f aca="true" t="shared" si="6" ref="P33:P40">IF(O33&gt;90.9,"10/A (изузетан одличан)",IF(O33&gt;80.9,"9/Б (одличан)",IF(O33&gt;70.9,"8/Ц (врло добар)",IF(O33&gt;60.9,"7/Д (добар)",IF(O33&gt;50.9,"6/Е (довољан)","5/Ф (није положио)")))))</f>
        <v>7/Д (добар)</v>
      </c>
    </row>
    <row r="34" spans="1:16" ht="15" customHeight="1">
      <c r="A34" s="15" t="e">
        <f t="shared" si="2"/>
        <v>#REF!</v>
      </c>
      <c r="B34" s="17" t="s">
        <v>9</v>
      </c>
      <c r="C34" s="18">
        <v>1</v>
      </c>
      <c r="D34" s="13" t="s">
        <v>75</v>
      </c>
      <c r="E34" s="42" t="s">
        <v>65</v>
      </c>
      <c r="F34" s="27">
        <v>8</v>
      </c>
      <c r="G34" s="27">
        <v>7.5</v>
      </c>
      <c r="H34" s="27">
        <v>7</v>
      </c>
      <c r="I34" s="20">
        <f t="shared" si="5"/>
        <v>14.5</v>
      </c>
      <c r="J34" s="19" t="s">
        <v>112</v>
      </c>
      <c r="K34" s="27">
        <v>38</v>
      </c>
      <c r="L34" s="27" t="s">
        <v>129</v>
      </c>
      <c r="M34" s="20">
        <v>7.5</v>
      </c>
      <c r="N34" s="39" t="s">
        <v>130</v>
      </c>
      <c r="O34" s="20">
        <f t="shared" si="4"/>
        <v>68</v>
      </c>
      <c r="P34" s="15" t="str">
        <f t="shared" si="6"/>
        <v>7/Д (добар)</v>
      </c>
    </row>
    <row r="35" spans="1:16" ht="15" customHeight="1">
      <c r="A35" s="15" t="e">
        <f t="shared" si="2"/>
        <v>#REF!</v>
      </c>
      <c r="B35" s="17" t="s">
        <v>9</v>
      </c>
      <c r="C35" s="18">
        <v>1</v>
      </c>
      <c r="D35" s="13" t="s">
        <v>76</v>
      </c>
      <c r="E35" s="42" t="s">
        <v>66</v>
      </c>
      <c r="F35" s="27">
        <v>9</v>
      </c>
      <c r="G35" s="27">
        <v>8</v>
      </c>
      <c r="H35" s="27">
        <v>10</v>
      </c>
      <c r="I35" s="20">
        <f t="shared" si="5"/>
        <v>18</v>
      </c>
      <c r="J35" s="19" t="s">
        <v>112</v>
      </c>
      <c r="K35" s="27">
        <v>38</v>
      </c>
      <c r="L35" s="27" t="s">
        <v>129</v>
      </c>
      <c r="M35" s="20">
        <v>7</v>
      </c>
      <c r="N35" s="39" t="s">
        <v>130</v>
      </c>
      <c r="O35" s="20">
        <f t="shared" si="4"/>
        <v>72</v>
      </c>
      <c r="P35" s="15" t="str">
        <f t="shared" si="6"/>
        <v>8/Ц (врло добар)</v>
      </c>
    </row>
    <row r="36" spans="1:16" ht="15" customHeight="1">
      <c r="A36" s="15" t="e">
        <f t="shared" si="2"/>
        <v>#REF!</v>
      </c>
      <c r="B36" s="17" t="s">
        <v>9</v>
      </c>
      <c r="C36" s="18">
        <v>1</v>
      </c>
      <c r="D36" s="13" t="s">
        <v>77</v>
      </c>
      <c r="E36" s="42" t="s">
        <v>67</v>
      </c>
      <c r="F36" s="27">
        <v>8.5</v>
      </c>
      <c r="G36" s="27">
        <v>9</v>
      </c>
      <c r="H36" s="27">
        <v>9.5</v>
      </c>
      <c r="I36" s="20">
        <f t="shared" si="5"/>
        <v>18.5</v>
      </c>
      <c r="J36" s="19" t="s">
        <v>121</v>
      </c>
      <c r="K36" s="27">
        <v>26</v>
      </c>
      <c r="L36" s="27" t="s">
        <v>129</v>
      </c>
      <c r="M36" s="50">
        <v>5</v>
      </c>
      <c r="N36" s="39" t="s">
        <v>130</v>
      </c>
      <c r="O36" s="20">
        <f t="shared" si="4"/>
        <v>58</v>
      </c>
      <c r="P36" s="15" t="s">
        <v>132</v>
      </c>
    </row>
    <row r="37" spans="1:16" ht="15" customHeight="1">
      <c r="A37" s="15" t="e">
        <f t="shared" si="2"/>
        <v>#REF!</v>
      </c>
      <c r="B37" s="17" t="s">
        <v>9</v>
      </c>
      <c r="C37" s="18">
        <v>1</v>
      </c>
      <c r="D37" s="13" t="s">
        <v>78</v>
      </c>
      <c r="E37" s="42" t="s">
        <v>68</v>
      </c>
      <c r="F37" s="27">
        <v>9.5</v>
      </c>
      <c r="G37" s="27">
        <v>8</v>
      </c>
      <c r="H37" s="27">
        <v>10.5</v>
      </c>
      <c r="I37" s="20">
        <f t="shared" si="5"/>
        <v>18.5</v>
      </c>
      <c r="J37" s="19" t="s">
        <v>120</v>
      </c>
      <c r="K37" s="27">
        <v>39</v>
      </c>
      <c r="L37" s="27" t="s">
        <v>129</v>
      </c>
      <c r="M37" s="20">
        <v>8</v>
      </c>
      <c r="N37" s="39" t="s">
        <v>130</v>
      </c>
      <c r="O37" s="20">
        <f t="shared" si="4"/>
        <v>75</v>
      </c>
      <c r="P37" s="15" t="str">
        <f t="shared" si="6"/>
        <v>8/Ц (врло добар)</v>
      </c>
    </row>
    <row r="38" spans="1:16" ht="15" customHeight="1">
      <c r="A38" s="15" t="e">
        <f t="shared" si="2"/>
        <v>#REF!</v>
      </c>
      <c r="B38" s="17" t="s">
        <v>9</v>
      </c>
      <c r="C38" s="18">
        <v>1</v>
      </c>
      <c r="D38" s="13" t="s">
        <v>79</v>
      </c>
      <c r="E38" s="42" t="s">
        <v>69</v>
      </c>
      <c r="F38" s="27">
        <v>9.5</v>
      </c>
      <c r="G38" s="27">
        <v>8</v>
      </c>
      <c r="H38" s="27">
        <v>10.5</v>
      </c>
      <c r="I38" s="20">
        <f t="shared" si="5"/>
        <v>18.5</v>
      </c>
      <c r="J38" s="19" t="s">
        <v>117</v>
      </c>
      <c r="K38" s="27">
        <v>45</v>
      </c>
      <c r="L38" s="27" t="s">
        <v>129</v>
      </c>
      <c r="M38" s="20">
        <v>9</v>
      </c>
      <c r="N38" s="39" t="s">
        <v>130</v>
      </c>
      <c r="O38" s="20">
        <f t="shared" si="4"/>
        <v>82</v>
      </c>
      <c r="P38" s="15" t="str">
        <f t="shared" si="6"/>
        <v>9/Б (одличан)</v>
      </c>
    </row>
    <row r="39" spans="1:16" ht="15" customHeight="1">
      <c r="A39" s="15" t="e">
        <f t="shared" si="2"/>
        <v>#REF!</v>
      </c>
      <c r="B39" s="17" t="s">
        <v>29</v>
      </c>
      <c r="C39" s="18">
        <v>1</v>
      </c>
      <c r="D39" s="13" t="s">
        <v>26</v>
      </c>
      <c r="E39" s="47" t="s">
        <v>19</v>
      </c>
      <c r="F39" s="27">
        <v>6</v>
      </c>
      <c r="G39" s="27">
        <v>8</v>
      </c>
      <c r="H39" s="27">
        <v>9.5</v>
      </c>
      <c r="I39" s="20">
        <f t="shared" si="5"/>
        <v>17.5</v>
      </c>
      <c r="J39" s="19" t="s">
        <v>112</v>
      </c>
      <c r="K39" s="27">
        <v>38</v>
      </c>
      <c r="L39" s="27" t="s">
        <v>129</v>
      </c>
      <c r="M39" s="20">
        <v>7.5</v>
      </c>
      <c r="N39" s="39" t="s">
        <v>130</v>
      </c>
      <c r="O39" s="20">
        <f t="shared" si="4"/>
        <v>69</v>
      </c>
      <c r="P39" s="15" t="str">
        <f t="shared" si="6"/>
        <v>7/Д (добар)</v>
      </c>
    </row>
    <row r="40" spans="1:16" ht="15" customHeight="1">
      <c r="A40" s="15" t="e">
        <f t="shared" si="2"/>
        <v>#REF!</v>
      </c>
      <c r="B40" s="17" t="s">
        <v>29</v>
      </c>
      <c r="C40" s="18">
        <v>1</v>
      </c>
      <c r="D40" s="13" t="s">
        <v>27</v>
      </c>
      <c r="E40" s="48" t="s">
        <v>20</v>
      </c>
      <c r="F40" s="27">
        <v>6</v>
      </c>
      <c r="G40" s="27">
        <v>7</v>
      </c>
      <c r="H40" s="27">
        <v>8.5</v>
      </c>
      <c r="I40" s="20">
        <f t="shared" si="5"/>
        <v>15.5</v>
      </c>
      <c r="J40" s="19" t="s">
        <v>122</v>
      </c>
      <c r="K40" s="27">
        <v>34</v>
      </c>
      <c r="L40" s="27" t="s">
        <v>129</v>
      </c>
      <c r="M40" s="20">
        <v>6.5</v>
      </c>
      <c r="N40" s="39" t="s">
        <v>130</v>
      </c>
      <c r="O40" s="20">
        <f t="shared" si="4"/>
        <v>62</v>
      </c>
      <c r="P40" s="15" t="str">
        <f t="shared" si="6"/>
        <v>7/Д (добар)</v>
      </c>
    </row>
    <row r="41" spans="1:16" ht="15" customHeight="1">
      <c r="A41" s="52" t="s">
        <v>37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5" customHeight="1">
      <c r="A42" s="15" t="e">
        <f>#REF!+1</f>
        <v>#REF!</v>
      </c>
      <c r="B42" s="17" t="s">
        <v>9</v>
      </c>
      <c r="C42" s="18">
        <v>1</v>
      </c>
      <c r="D42" s="13" t="s">
        <v>95</v>
      </c>
      <c r="E42" s="42" t="s">
        <v>80</v>
      </c>
      <c r="F42" s="27">
        <v>9</v>
      </c>
      <c r="G42" s="27">
        <v>9</v>
      </c>
      <c r="H42" s="27">
        <v>11</v>
      </c>
      <c r="I42" s="20">
        <f aca="true" t="shared" si="7" ref="I42:I55">SUM(G42:H42)</f>
        <v>20</v>
      </c>
      <c r="J42" s="19" t="s">
        <v>119</v>
      </c>
      <c r="K42" s="27">
        <v>41</v>
      </c>
      <c r="L42" s="27" t="s">
        <v>129</v>
      </c>
      <c r="M42" s="20">
        <v>8</v>
      </c>
      <c r="N42" s="39" t="s">
        <v>130</v>
      </c>
      <c r="O42" s="20">
        <f aca="true" t="shared" si="8" ref="O42:O56">SUM(F42,I42,K42,M42)</f>
        <v>78</v>
      </c>
      <c r="P42" s="15" t="str">
        <f aca="true" t="shared" si="9" ref="P42:P55">IF(O42&gt;90.9,"10/A (изузетан одличан)",IF(O42&gt;80.9,"9/Б (одличан)",IF(O42&gt;70.9,"8/Ц (врло добар)",IF(O42&gt;60.9,"7/Д (добар)",IF(O42&gt;50.9,"6/Е (довољан)","5/Ф (није положио)")))))</f>
        <v>8/Ц (врло добар)</v>
      </c>
    </row>
    <row r="43" spans="1:16" ht="15" customHeight="1">
      <c r="A43" s="15" t="e">
        <f t="shared" si="2"/>
        <v>#REF!</v>
      </c>
      <c r="B43" s="17" t="s">
        <v>9</v>
      </c>
      <c r="C43" s="18">
        <v>1</v>
      </c>
      <c r="D43" s="13" t="s">
        <v>96</v>
      </c>
      <c r="E43" s="42" t="s">
        <v>81</v>
      </c>
      <c r="F43" s="27">
        <v>7</v>
      </c>
      <c r="G43" s="27">
        <v>6</v>
      </c>
      <c r="H43" s="27">
        <v>10</v>
      </c>
      <c r="I43" s="20">
        <f t="shared" si="7"/>
        <v>16</v>
      </c>
      <c r="J43" s="19" t="s">
        <v>120</v>
      </c>
      <c r="K43" s="27">
        <v>39</v>
      </c>
      <c r="L43" s="27" t="s">
        <v>129</v>
      </c>
      <c r="M43" s="20">
        <v>7</v>
      </c>
      <c r="N43" s="39" t="s">
        <v>130</v>
      </c>
      <c r="O43" s="20">
        <f t="shared" si="8"/>
        <v>69</v>
      </c>
      <c r="P43" s="15" t="str">
        <f t="shared" si="9"/>
        <v>7/Д (добар)</v>
      </c>
    </row>
    <row r="44" spans="1:16" ht="15" customHeight="1">
      <c r="A44" s="15" t="e">
        <f t="shared" si="2"/>
        <v>#REF!</v>
      </c>
      <c r="B44" s="17" t="s">
        <v>9</v>
      </c>
      <c r="C44" s="18">
        <v>1</v>
      </c>
      <c r="D44" s="13" t="s">
        <v>97</v>
      </c>
      <c r="E44" s="42" t="s">
        <v>82</v>
      </c>
      <c r="F44" s="27">
        <v>7.5</v>
      </c>
      <c r="G44" s="27">
        <v>8</v>
      </c>
      <c r="H44" s="27">
        <v>10.5</v>
      </c>
      <c r="I44" s="20">
        <f t="shared" si="7"/>
        <v>18.5</v>
      </c>
      <c r="J44" s="19" t="s">
        <v>112</v>
      </c>
      <c r="K44" s="27">
        <v>38</v>
      </c>
      <c r="L44" s="27" t="s">
        <v>129</v>
      </c>
      <c r="M44" s="64">
        <v>7</v>
      </c>
      <c r="N44" s="39" t="s">
        <v>130</v>
      </c>
      <c r="O44" s="20">
        <f t="shared" si="8"/>
        <v>71</v>
      </c>
      <c r="P44" s="15" t="str">
        <f t="shared" si="9"/>
        <v>8/Ц (врло добар)</v>
      </c>
    </row>
    <row r="45" spans="1:16" ht="15" customHeight="1">
      <c r="A45" s="15" t="e">
        <f t="shared" si="2"/>
        <v>#REF!</v>
      </c>
      <c r="B45" s="17" t="s">
        <v>9</v>
      </c>
      <c r="C45" s="18">
        <v>1</v>
      </c>
      <c r="D45" s="13" t="s">
        <v>98</v>
      </c>
      <c r="E45" s="42" t="s">
        <v>83</v>
      </c>
      <c r="F45" s="27">
        <v>9.5</v>
      </c>
      <c r="G45" s="27">
        <v>8.5</v>
      </c>
      <c r="H45" s="27">
        <v>11</v>
      </c>
      <c r="I45" s="20">
        <f t="shared" si="7"/>
        <v>19.5</v>
      </c>
      <c r="J45" s="19" t="s">
        <v>123</v>
      </c>
      <c r="K45" s="27">
        <v>43</v>
      </c>
      <c r="L45" s="27" t="s">
        <v>129</v>
      </c>
      <c r="M45" s="20">
        <v>9</v>
      </c>
      <c r="N45" s="39" t="s">
        <v>130</v>
      </c>
      <c r="O45" s="20">
        <f t="shared" si="8"/>
        <v>81</v>
      </c>
      <c r="P45" s="15" t="str">
        <f t="shared" si="9"/>
        <v>9/Б (одличан)</v>
      </c>
    </row>
    <row r="46" spans="1:16" ht="15" customHeight="1">
      <c r="A46" s="15" t="e">
        <f t="shared" si="2"/>
        <v>#REF!</v>
      </c>
      <c r="B46" s="17" t="s">
        <v>9</v>
      </c>
      <c r="C46" s="18">
        <v>1</v>
      </c>
      <c r="D46" s="13" t="s">
        <v>99</v>
      </c>
      <c r="E46" s="42" t="s">
        <v>84</v>
      </c>
      <c r="F46" s="27">
        <v>5.5</v>
      </c>
      <c r="G46" s="27">
        <v>8</v>
      </c>
      <c r="H46" s="27">
        <v>12</v>
      </c>
      <c r="I46" s="20">
        <f t="shared" si="7"/>
        <v>20</v>
      </c>
      <c r="J46" s="19" t="s">
        <v>109</v>
      </c>
      <c r="K46" s="27">
        <v>44</v>
      </c>
      <c r="L46" s="27" t="s">
        <v>129</v>
      </c>
      <c r="M46" s="20">
        <v>7.5</v>
      </c>
      <c r="N46" s="39" t="s">
        <v>130</v>
      </c>
      <c r="O46" s="20">
        <f t="shared" si="8"/>
        <v>77</v>
      </c>
      <c r="P46" s="15" t="str">
        <f t="shared" si="9"/>
        <v>8/Ц (врло добар)</v>
      </c>
    </row>
    <row r="47" spans="1:16" ht="15" customHeight="1">
      <c r="A47" s="15" t="e">
        <f t="shared" si="2"/>
        <v>#REF!</v>
      </c>
      <c r="B47" s="17" t="s">
        <v>9</v>
      </c>
      <c r="C47" s="18">
        <v>1</v>
      </c>
      <c r="D47" s="13" t="s">
        <v>100</v>
      </c>
      <c r="E47" s="42" t="s">
        <v>85</v>
      </c>
      <c r="F47" s="27">
        <v>5.5</v>
      </c>
      <c r="G47" s="27">
        <v>7.5</v>
      </c>
      <c r="H47" s="27">
        <v>8</v>
      </c>
      <c r="I47" s="20">
        <f t="shared" si="7"/>
        <v>15.5</v>
      </c>
      <c r="J47" s="19" t="s">
        <v>109</v>
      </c>
      <c r="K47" s="27">
        <v>44</v>
      </c>
      <c r="L47" s="27" t="s">
        <v>129</v>
      </c>
      <c r="M47" s="20">
        <v>7</v>
      </c>
      <c r="N47" s="39" t="s">
        <v>130</v>
      </c>
      <c r="O47" s="20">
        <f t="shared" si="8"/>
        <v>72</v>
      </c>
      <c r="P47" s="15" t="str">
        <f t="shared" si="9"/>
        <v>8/Ц (врло добар)</v>
      </c>
    </row>
    <row r="48" spans="1:16" ht="15" customHeight="1">
      <c r="A48" s="15" t="e">
        <f t="shared" si="2"/>
        <v>#REF!</v>
      </c>
      <c r="B48" s="17" t="s">
        <v>9</v>
      </c>
      <c r="C48" s="18">
        <v>1</v>
      </c>
      <c r="D48" s="13" t="s">
        <v>101</v>
      </c>
      <c r="E48" s="42" t="s">
        <v>86</v>
      </c>
      <c r="F48" s="27">
        <v>8.5</v>
      </c>
      <c r="G48" s="27">
        <v>9</v>
      </c>
      <c r="H48" s="27">
        <v>10</v>
      </c>
      <c r="I48" s="20">
        <f t="shared" si="7"/>
        <v>19</v>
      </c>
      <c r="J48" s="19" t="s">
        <v>123</v>
      </c>
      <c r="K48" s="27">
        <v>43</v>
      </c>
      <c r="L48" s="27" t="s">
        <v>129</v>
      </c>
      <c r="M48" s="20">
        <v>8.5</v>
      </c>
      <c r="N48" s="39" t="s">
        <v>130</v>
      </c>
      <c r="O48" s="20">
        <f t="shared" si="8"/>
        <v>79</v>
      </c>
      <c r="P48" s="15" t="str">
        <f t="shared" si="9"/>
        <v>8/Ц (врло добар)</v>
      </c>
    </row>
    <row r="49" spans="1:16" ht="15" customHeight="1">
      <c r="A49" s="15" t="e">
        <f t="shared" si="2"/>
        <v>#REF!</v>
      </c>
      <c r="B49" s="17" t="s">
        <v>9</v>
      </c>
      <c r="C49" s="18">
        <v>1</v>
      </c>
      <c r="D49" s="13" t="s">
        <v>102</v>
      </c>
      <c r="E49" s="42" t="s">
        <v>87</v>
      </c>
      <c r="F49" s="27">
        <v>5.5</v>
      </c>
      <c r="G49" s="27">
        <v>7.5</v>
      </c>
      <c r="H49" s="27">
        <v>7</v>
      </c>
      <c r="I49" s="20">
        <f t="shared" si="7"/>
        <v>14.5</v>
      </c>
      <c r="J49" s="19" t="s">
        <v>119</v>
      </c>
      <c r="K49" s="27">
        <v>41</v>
      </c>
      <c r="L49" s="27" t="s">
        <v>129</v>
      </c>
      <c r="M49" s="20">
        <v>8</v>
      </c>
      <c r="N49" s="39" t="s">
        <v>130</v>
      </c>
      <c r="O49" s="20">
        <f t="shared" si="8"/>
        <v>69</v>
      </c>
      <c r="P49" s="15" t="str">
        <f t="shared" si="9"/>
        <v>7/Д (добар)</v>
      </c>
    </row>
    <row r="50" spans="1:16" ht="15" customHeight="1">
      <c r="A50" s="15" t="e">
        <f t="shared" si="2"/>
        <v>#REF!</v>
      </c>
      <c r="B50" s="17" t="s">
        <v>9</v>
      </c>
      <c r="C50" s="18">
        <v>1</v>
      </c>
      <c r="D50" s="13" t="s">
        <v>103</v>
      </c>
      <c r="E50" s="42" t="s">
        <v>88</v>
      </c>
      <c r="F50" s="27">
        <v>8.5</v>
      </c>
      <c r="G50" s="27">
        <v>8</v>
      </c>
      <c r="H50" s="27">
        <v>11</v>
      </c>
      <c r="I50" s="20">
        <f t="shared" si="7"/>
        <v>19</v>
      </c>
      <c r="J50" s="19" t="s">
        <v>114</v>
      </c>
      <c r="K50" s="27">
        <v>37</v>
      </c>
      <c r="L50" s="27" t="s">
        <v>129</v>
      </c>
      <c r="M50" s="65">
        <v>5</v>
      </c>
      <c r="N50" s="39" t="s">
        <v>130</v>
      </c>
      <c r="O50" s="20">
        <f t="shared" si="8"/>
        <v>69.5</v>
      </c>
      <c r="P50" s="15" t="s">
        <v>132</v>
      </c>
    </row>
    <row r="51" spans="1:16" ht="15" customHeight="1">
      <c r="A51" s="15" t="e">
        <f t="shared" si="2"/>
        <v>#REF!</v>
      </c>
      <c r="B51" s="17" t="s">
        <v>9</v>
      </c>
      <c r="C51" s="18">
        <v>1</v>
      </c>
      <c r="D51" s="13" t="s">
        <v>104</v>
      </c>
      <c r="E51" s="42" t="s">
        <v>89</v>
      </c>
      <c r="F51" s="27">
        <v>9</v>
      </c>
      <c r="G51" s="27">
        <v>8.5</v>
      </c>
      <c r="H51" s="27">
        <v>11</v>
      </c>
      <c r="I51" s="20">
        <f t="shared" si="7"/>
        <v>19.5</v>
      </c>
      <c r="J51" s="19" t="s">
        <v>109</v>
      </c>
      <c r="K51" s="27">
        <v>44</v>
      </c>
      <c r="L51" s="27" t="s">
        <v>129</v>
      </c>
      <c r="M51" s="20">
        <v>8.5</v>
      </c>
      <c r="N51" s="39" t="s">
        <v>130</v>
      </c>
      <c r="O51" s="20">
        <f t="shared" si="8"/>
        <v>81</v>
      </c>
      <c r="P51" s="15" t="str">
        <f t="shared" si="9"/>
        <v>9/Б (одличан)</v>
      </c>
    </row>
    <row r="52" spans="1:16" ht="15" customHeight="1">
      <c r="A52" s="15" t="e">
        <f t="shared" si="2"/>
        <v>#REF!</v>
      </c>
      <c r="B52" s="17" t="s">
        <v>9</v>
      </c>
      <c r="C52" s="18">
        <v>1</v>
      </c>
      <c r="D52" s="36" t="s">
        <v>105</v>
      </c>
      <c r="E52" s="42" t="s">
        <v>90</v>
      </c>
      <c r="F52" s="27">
        <v>5.5</v>
      </c>
      <c r="G52" s="27">
        <v>7</v>
      </c>
      <c r="H52" s="27">
        <v>8</v>
      </c>
      <c r="I52" s="20">
        <f t="shared" si="7"/>
        <v>15</v>
      </c>
      <c r="J52" s="19">
        <v>7</v>
      </c>
      <c r="K52" s="27">
        <v>37</v>
      </c>
      <c r="L52" s="27" t="s">
        <v>129</v>
      </c>
      <c r="M52" s="44">
        <v>8.5</v>
      </c>
      <c r="N52" s="39" t="s">
        <v>130</v>
      </c>
      <c r="O52" s="20">
        <f t="shared" si="8"/>
        <v>66</v>
      </c>
      <c r="P52" s="15" t="str">
        <f t="shared" si="9"/>
        <v>7/Д (добар)</v>
      </c>
    </row>
    <row r="53" spans="1:16" ht="15" customHeight="1">
      <c r="A53" s="15" t="e">
        <f t="shared" si="2"/>
        <v>#REF!</v>
      </c>
      <c r="B53" s="17" t="s">
        <v>9</v>
      </c>
      <c r="C53" s="18">
        <v>1</v>
      </c>
      <c r="D53" s="36" t="s">
        <v>106</v>
      </c>
      <c r="E53" s="42" t="s">
        <v>91</v>
      </c>
      <c r="F53" s="27">
        <v>8</v>
      </c>
      <c r="G53" s="27">
        <v>8</v>
      </c>
      <c r="H53" s="27">
        <v>8</v>
      </c>
      <c r="I53" s="20">
        <f t="shared" si="7"/>
        <v>16</v>
      </c>
      <c r="J53" s="19" t="s">
        <v>117</v>
      </c>
      <c r="K53" s="27">
        <v>45</v>
      </c>
      <c r="L53" s="27" t="s">
        <v>129</v>
      </c>
      <c r="M53" s="44">
        <v>8</v>
      </c>
      <c r="N53" s="39" t="s">
        <v>130</v>
      </c>
      <c r="O53" s="20">
        <f t="shared" si="8"/>
        <v>77</v>
      </c>
      <c r="P53" s="15" t="str">
        <f t="shared" si="9"/>
        <v>8/Ц (врло добар)</v>
      </c>
    </row>
    <row r="54" spans="1:16" ht="15" customHeight="1">
      <c r="A54" s="15" t="e">
        <f t="shared" si="2"/>
        <v>#REF!</v>
      </c>
      <c r="B54" s="17" t="s">
        <v>9</v>
      </c>
      <c r="C54" s="18">
        <v>1</v>
      </c>
      <c r="D54" s="36" t="s">
        <v>107</v>
      </c>
      <c r="E54" s="42" t="s">
        <v>92</v>
      </c>
      <c r="F54" s="27">
        <v>6</v>
      </c>
      <c r="G54" s="27">
        <v>8</v>
      </c>
      <c r="H54" s="27">
        <v>9</v>
      </c>
      <c r="I54" s="20">
        <f t="shared" si="7"/>
        <v>17</v>
      </c>
      <c r="J54" s="19" t="s">
        <v>124</v>
      </c>
      <c r="K54" s="27">
        <v>35</v>
      </c>
      <c r="L54" s="27" t="s">
        <v>129</v>
      </c>
      <c r="M54" s="65">
        <v>5</v>
      </c>
      <c r="N54" s="39" t="s">
        <v>130</v>
      </c>
      <c r="O54" s="20">
        <f t="shared" si="8"/>
        <v>63</v>
      </c>
      <c r="P54" s="15" t="s">
        <v>132</v>
      </c>
    </row>
    <row r="55" spans="1:16" ht="15" customHeight="1">
      <c r="A55" s="15" t="e">
        <f t="shared" si="2"/>
        <v>#REF!</v>
      </c>
      <c r="B55" s="17" t="s">
        <v>9</v>
      </c>
      <c r="C55" s="18">
        <v>1</v>
      </c>
      <c r="D55" s="45">
        <v>42199</v>
      </c>
      <c r="E55" s="42" t="s">
        <v>93</v>
      </c>
      <c r="F55" s="27">
        <v>8</v>
      </c>
      <c r="G55" s="27">
        <v>7.5</v>
      </c>
      <c r="H55" s="27">
        <v>14</v>
      </c>
      <c r="I55" s="20">
        <f t="shared" si="7"/>
        <v>21.5</v>
      </c>
      <c r="J55" s="19" t="s">
        <v>108</v>
      </c>
      <c r="K55" s="27">
        <v>51</v>
      </c>
      <c r="L55" s="27" t="s">
        <v>129</v>
      </c>
      <c r="M55" s="44">
        <v>7.5</v>
      </c>
      <c r="N55" s="39" t="s">
        <v>130</v>
      </c>
      <c r="O55" s="20">
        <f t="shared" si="8"/>
        <v>88</v>
      </c>
      <c r="P55" s="15" t="str">
        <f t="shared" si="9"/>
        <v>9/Б (одличан)</v>
      </c>
    </row>
    <row r="56" spans="1:16" ht="15" customHeight="1">
      <c r="A56" s="15" t="e">
        <f>#REF!+1</f>
        <v>#REF!</v>
      </c>
      <c r="B56" s="17" t="s">
        <v>29</v>
      </c>
      <c r="C56" s="18">
        <v>1</v>
      </c>
      <c r="D56" s="36" t="s">
        <v>28</v>
      </c>
      <c r="E56" s="48" t="s">
        <v>21</v>
      </c>
      <c r="F56" s="27">
        <v>6</v>
      </c>
      <c r="G56" s="27">
        <v>7</v>
      </c>
      <c r="H56" s="27">
        <v>10</v>
      </c>
      <c r="I56" s="20">
        <f>SUM(G56:H56)</f>
        <v>17</v>
      </c>
      <c r="J56" s="19" t="s">
        <v>125</v>
      </c>
      <c r="K56" s="27">
        <v>40</v>
      </c>
      <c r="L56" s="27" t="s">
        <v>129</v>
      </c>
      <c r="M56" s="65">
        <v>5</v>
      </c>
      <c r="N56" s="39" t="s">
        <v>130</v>
      </c>
      <c r="O56" s="20">
        <f t="shared" si="8"/>
        <v>68</v>
      </c>
      <c r="P56" s="15" t="s">
        <v>132</v>
      </c>
    </row>
    <row r="57" ht="15" customHeight="1"/>
    <row r="58" ht="15" customHeight="1"/>
  </sheetData>
  <sheetProtection/>
  <mergeCells count="18">
    <mergeCell ref="C2:I2"/>
    <mergeCell ref="A3:E3"/>
    <mergeCell ref="O8:O9"/>
    <mergeCell ref="A28:P28"/>
    <mergeCell ref="A12:E12"/>
    <mergeCell ref="L1:P1"/>
    <mergeCell ref="L2:P2"/>
    <mergeCell ref="L3:P3"/>
    <mergeCell ref="M8:N8"/>
    <mergeCell ref="A8:A9"/>
    <mergeCell ref="A41:P41"/>
    <mergeCell ref="P8:P9"/>
    <mergeCell ref="E5:L5"/>
    <mergeCell ref="E8:E9"/>
    <mergeCell ref="C8:C9"/>
    <mergeCell ref="D8:D9"/>
    <mergeCell ref="J8:L8"/>
    <mergeCell ref="B8:B9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superdiksi@gmail.com</cp:lastModifiedBy>
  <cp:lastPrinted>2016-03-07T10:37:27Z</cp:lastPrinted>
  <dcterms:created xsi:type="dcterms:W3CDTF">2010-06-20T22:44:49Z</dcterms:created>
  <dcterms:modified xsi:type="dcterms:W3CDTF">2016-03-07T12:00:54Z</dcterms:modified>
  <cp:category/>
  <cp:version/>
  <cp:contentType/>
  <cp:contentStatus/>
</cp:coreProperties>
</file>